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Users/Brewster/Downloads/"/>
    </mc:Choice>
  </mc:AlternateContent>
  <xr:revisionPtr revIDLastSave="0" documentId="13_ncr:1_{E1D4ECCA-8A18-1C41-B9CF-BDF619D49ACE}" xr6:coauthVersionLast="47" xr6:coauthVersionMax="47" xr10:uidLastSave="{00000000-0000-0000-0000-000000000000}"/>
  <bookViews>
    <workbookView xWindow="5440" yWindow="760" windowWidth="27440" windowHeight="20440" xr2:uid="{00000000-000D-0000-FFFF-FFFF00000000}"/>
  </bookViews>
  <sheets>
    <sheet name="Survey" sheetId="3" r:id="rId1"/>
    <sheet name="Sheet1" sheetId="4" state="hidden" r:id="rId2"/>
    <sheet name="Mental" sheetId="5" r:id="rId3"/>
    <sheet name="14-Day Progression" sheetId="12" state="hidden" r:id="rId4"/>
    <sheet name="28-Day Progression" sheetId="10" state="hidden" r:id="rId5"/>
    <sheet name="Schedule (2)" sheetId="11" state="hidden" r:id="rId6"/>
    <sheet name="EE" sheetId="8" state="hidden" r:id="rId7"/>
  </sheets>
  <externalReferences>
    <externalReference r:id="rId8"/>
    <externalReference r:id="rId9"/>
  </externalReferences>
  <definedNames>
    <definedName name="ExpThis" localSheetId="3">OFFSET(#REF!, 1, 0,#REF!, 1)</definedName>
    <definedName name="ExpThis" localSheetId="4">OFFSET(#REF!, 1, 0,#REF!, 1)</definedName>
    <definedName name="ExpThis" localSheetId="5">OFFSET(#REF!, 1, 0,#REF!, 1)</definedName>
    <definedName name="ExpThis">OFFSET(#REF!, 1, 0,#REF!, 1)</definedName>
    <definedName name="Month2">OFFSET(#REF!, 1, 0,#REF!, 1)</definedName>
    <definedName name="Month3">OFFSET(#REF!, 1, 0,#REF!, 1)</definedName>
    <definedName name="Month4">OFFSET(#REF!, 1, 0,#REF!, 1)</definedName>
    <definedName name="Month4a">OFFSET(#REF!, 1, 0,#REF!, 1)</definedName>
    <definedName name="Month5a">OFFSET(#REF!, 1, 0,#REF!, 1)</definedName>
    <definedName name="Month5b">OFFSET(#REF!, 1, 0,#REF!, 1)</definedName>
    <definedName name="Month5c">OFFSET(#REF!, 1, 0,#REF!, 1)</definedName>
    <definedName name="Month6a">OFFSET(#REF!, 1, 0,#REF!, 1)</definedName>
    <definedName name="Month6b">OFFSET(#REF!, 1, 0,#REF!, 1)</definedName>
    <definedName name="Month6c">OFFSET(#REF!, 1, 0,#REF!, 1)</definedName>
    <definedName name="Month6d">OFFSET(#REF!, 1, 0,#REF!, 1)</definedName>
    <definedName name="Month6e">OFFSET(#REF!, 1, 0,#REF!, 1)</definedName>
    <definedName name="Picture" localSheetId="3">INDIRECT([1]Results!#REF!)</definedName>
    <definedName name="Picture" localSheetId="4">INDIRECT([1]Results!#REF!)</definedName>
    <definedName name="Picture" localSheetId="5">INDIRECT([1]Results!#REF!)</definedName>
    <definedName name="Picture">INDIRECT([2]Results!#REF!)</definedName>
    <definedName name="_xlnm.Print_Area" localSheetId="2">Mental!$A$1:$Z$48</definedName>
    <definedName name="_xlnm.Print_Area" localSheetId="0">Survey!$A$1:$L$26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4" roundtripDataSignature="AMtx7mjR3UnyqKE7ce0V+w5jljm3kLwzsg=="/>
    </ext>
  </extLst>
</workbook>
</file>

<file path=xl/calcChain.xml><?xml version="1.0" encoding="utf-8"?>
<calcChain xmlns="http://schemas.openxmlformats.org/spreadsheetml/2006/main">
  <c r="E1" i="12" l="1"/>
  <c r="E1" i="10" l="1"/>
  <c r="S38" i="5" l="1"/>
  <c r="R38" i="5" s="1"/>
  <c r="S37" i="5"/>
  <c r="R37" i="5" s="1"/>
  <c r="S36" i="5"/>
  <c r="R36" i="5" s="1"/>
  <c r="S35" i="5"/>
  <c r="R35" i="5" s="1"/>
  <c r="S34" i="5"/>
  <c r="R34" i="5" s="1"/>
  <c r="S33" i="5"/>
  <c r="R33" i="5" s="1"/>
  <c r="S32" i="5"/>
  <c r="R32" i="5" s="1"/>
  <c r="S31" i="5"/>
  <c r="R31" i="5" l="1"/>
  <c r="V30" i="5"/>
  <c r="R13" i="5"/>
  <c r="R14" i="5"/>
  <c r="R15" i="5"/>
  <c r="R16" i="5"/>
  <c r="R17" i="5"/>
  <c r="D6" i="5" l="1"/>
  <c r="D5" i="5"/>
  <c r="D4" i="5"/>
  <c r="B3" i="5"/>
  <c r="B32" i="4"/>
  <c r="C32" i="4" s="1"/>
  <c r="B31" i="4"/>
  <c r="C31" i="4" s="1"/>
  <c r="B30" i="4"/>
  <c r="C30" i="4" s="1"/>
  <c r="B29" i="4"/>
  <c r="C29" i="4" s="1"/>
  <c r="B28" i="4"/>
  <c r="C28" i="4" s="1"/>
  <c r="B27" i="4"/>
  <c r="C27" i="4" s="1"/>
  <c r="B26" i="4"/>
  <c r="C26" i="4" s="1"/>
  <c r="B25" i="4"/>
  <c r="C25" i="4" s="1"/>
  <c r="B21" i="4"/>
  <c r="C21" i="4" s="1"/>
  <c r="B20" i="4"/>
  <c r="C20" i="4" s="1"/>
  <c r="B19" i="4"/>
  <c r="C19" i="4" s="1"/>
  <c r="B18" i="4"/>
  <c r="C18" i="4" s="1"/>
  <c r="B17" i="4"/>
  <c r="C17" i="4" s="1"/>
  <c r="B16" i="4"/>
  <c r="C16" i="4" s="1"/>
  <c r="B15" i="4"/>
  <c r="C15" i="4" s="1"/>
  <c r="B14" i="4"/>
  <c r="C14" i="4" s="1"/>
  <c r="B13" i="4"/>
  <c r="C13" i="4" s="1"/>
  <c r="B12" i="4"/>
  <c r="C12" i="4" s="1"/>
  <c r="B11" i="4"/>
  <c r="C11" i="4" s="1"/>
  <c r="B10" i="4"/>
  <c r="C10" i="4" s="1"/>
  <c r="B9" i="4"/>
  <c r="C9" i="4" s="1"/>
  <c r="B8" i="4"/>
  <c r="C8" i="4" s="1"/>
  <c r="B7" i="4"/>
  <c r="C7" i="4" s="1"/>
  <c r="B6" i="4"/>
  <c r="C6" i="4" s="1"/>
  <c r="B5" i="4"/>
  <c r="C5" i="4" s="1"/>
  <c r="B4" i="4"/>
  <c r="C4" i="4" s="1"/>
  <c r="B3" i="4"/>
  <c r="C3" i="4" s="1"/>
  <c r="B2" i="4"/>
  <c r="C2" i="4" s="1"/>
  <c r="F6" i="4" l="1"/>
  <c r="F2" i="4"/>
  <c r="F10" i="4"/>
  <c r="F4" i="4"/>
  <c r="F8" i="4"/>
  <c r="C34" i="4"/>
  <c r="H13" i="4" s="1"/>
  <c r="F7" i="4" l="1"/>
  <c r="H7" i="4" s="1"/>
  <c r="F11" i="4"/>
  <c r="H11" i="4" s="1"/>
  <c r="F3" i="4"/>
  <c r="H3" i="4" s="1"/>
  <c r="F5" i="4"/>
  <c r="H5" i="4" s="1"/>
  <c r="F9" i="4"/>
  <c r="H9" i="4" s="1"/>
  <c r="S21" i="5"/>
  <c r="F12" i="4"/>
  <c r="V20" i="5"/>
  <c r="K9" i="4" l="1"/>
  <c r="S14" i="5"/>
  <c r="K5" i="4"/>
  <c r="S16" i="5"/>
  <c r="K3" i="4"/>
  <c r="S17" i="5"/>
  <c r="K11" i="4"/>
  <c r="S13" i="5"/>
  <c r="K7" i="4"/>
  <c r="S15" i="5"/>
</calcChain>
</file>

<file path=xl/sharedStrings.xml><?xml version="1.0" encoding="utf-8"?>
<sst xmlns="http://schemas.openxmlformats.org/spreadsheetml/2006/main" count="495" uniqueCount="230">
  <si>
    <r>
      <rPr>
        <b/>
        <sz val="18"/>
        <color rgb="FF548DD4"/>
        <rFont val="Helvetica"/>
        <family val="2"/>
      </rPr>
      <t>Instructions</t>
    </r>
    <r>
      <rPr>
        <b/>
        <sz val="18"/>
        <color rgb="FF548DD4"/>
        <rFont val="Helvetica"/>
        <family val="2"/>
      </rPr>
      <t>:</t>
    </r>
  </si>
  <si>
    <t>(select dropdown)</t>
  </si>
  <si>
    <t xml:space="preserve"> I pitch best when I am angry and/or aggressive</t>
  </si>
  <si>
    <t>Strongly agree</t>
  </si>
  <si>
    <t xml:space="preserve"> I pitch best when I let my emotions run hot</t>
  </si>
  <si>
    <t>Somewhat agree</t>
  </si>
  <si>
    <t xml:space="preserve"> I pitch best when I am level-headed and calm</t>
  </si>
  <si>
    <t>Neutral</t>
  </si>
  <si>
    <t xml:space="preserve"> I pitch best when I prevent my emotions from getting too extreme</t>
  </si>
  <si>
    <t xml:space="preserve"> I pitch best when I joke around with my teammates between innings</t>
  </si>
  <si>
    <t>Strongly disagree</t>
  </si>
  <si>
    <t xml:space="preserve"> I pitch best when I feel like I'm having fun</t>
  </si>
  <si>
    <t xml:space="preserve"> I pitch best when I am serious and locked in - when I have my "game face" on</t>
  </si>
  <si>
    <t xml:space="preserve"> I pitch best when I avoid joking around with my teammates on game days.</t>
  </si>
  <si>
    <t xml:space="preserve"> I pitch best when my body feels relaxed and free of tension</t>
  </si>
  <si>
    <t xml:space="preserve"> I pitch best when my motion feels free and easy</t>
  </si>
  <si>
    <t xml:space="preserve"> I pitch best when I try to throw as hard as I can</t>
  </si>
  <si>
    <t xml:space="preserve"> I pitch best when I feel strong and powerful</t>
  </si>
  <si>
    <t xml:space="preserve"> When pitching I experience feelings or emotions I can’t identify or name in the moment</t>
  </si>
  <si>
    <t xml:space="preserve"> I pitch best when I feel energetic and amped up</t>
  </si>
  <si>
    <t xml:space="preserve"> I find it difficult to stay focused on what’s happening in the present</t>
  </si>
  <si>
    <t xml:space="preserve"> I pitch best when I have adrenaline and my heart is beating out of my chest</t>
  </si>
  <si>
    <t xml:space="preserve"> I tend not to notice feelings of physical tension until it’s too late</t>
  </si>
  <si>
    <t xml:space="preserve"> I pitch best when I feel calm and centered</t>
  </si>
  <si>
    <t xml:space="preserve"> It seems like I pitch on autopilot without awareness of what I’m doing, feeling, or thinking</t>
  </si>
  <si>
    <t xml:space="preserve"> I pitch best when I slow the game down and control my heart rate &amp; breathing</t>
  </si>
  <si>
    <t xml:space="preserve"> I rush through activities, training, drills, or pitches without being locked into each rep/pitch</t>
  </si>
  <si>
    <t xml:space="preserve"> I pitch best when I stick to my routines - I have trouble adapting to the unexpected</t>
  </si>
  <si>
    <t xml:space="preserve"> I do drills or exercise on autopilot without being fully aware of what I’m trying to accomplish</t>
  </si>
  <si>
    <t xml:space="preserve"> I pitch best with a specific game plan where I know exactly what pitch to throw</t>
  </si>
  <si>
    <t xml:space="preserve"> I tend to focus on the future or the past more than the present</t>
  </si>
  <si>
    <t xml:space="preserve"> I pitch best when I let the catcher/coach call the game and I just throw</t>
  </si>
  <si>
    <t xml:space="preserve"> I find myself training or performing without paying attention to how my body feels</t>
  </si>
  <si>
    <t xml:space="preserve"> Even when my routine is disrupted, I can find a way to pitch my best</t>
  </si>
  <si>
    <t>Click to view your results!</t>
  </si>
  <si>
    <t>You tend to pitch best when…</t>
  </si>
  <si>
    <t>Relaxed Q1</t>
  </si>
  <si>
    <t>Relaxed</t>
  </si>
  <si>
    <t>Relaxed Q2</t>
  </si>
  <si>
    <t>Aggressive</t>
  </si>
  <si>
    <t>Relaxed Q3</t>
  </si>
  <si>
    <t>Carefree</t>
  </si>
  <si>
    <t>Relaxed Q4</t>
  </si>
  <si>
    <t>Serious</t>
  </si>
  <si>
    <t>Carefree Q1</t>
  </si>
  <si>
    <t>Tense</t>
  </si>
  <si>
    <t>Carefree Q2</t>
  </si>
  <si>
    <t>Loose</t>
  </si>
  <si>
    <t>Carefree Q3</t>
  </si>
  <si>
    <t>Calm</t>
  </si>
  <si>
    <t>Carefree Q4</t>
  </si>
  <si>
    <t>Amped Up</t>
  </si>
  <si>
    <t>Tense Q1</t>
  </si>
  <si>
    <t>Adaptable</t>
  </si>
  <si>
    <t>Tense Q2</t>
  </si>
  <si>
    <t>Structured</t>
  </si>
  <si>
    <t>Tense Q3</t>
  </si>
  <si>
    <t>Mindfulness</t>
  </si>
  <si>
    <t>Tense Q4</t>
  </si>
  <si>
    <t>Calm Q1</t>
  </si>
  <si>
    <t>Calm Q2</t>
  </si>
  <si>
    <t>Calm Q3</t>
  </si>
  <si>
    <t>Calm Q4</t>
  </si>
  <si>
    <t>Adaptable Q1</t>
  </si>
  <si>
    <t>Adaptable Q2</t>
  </si>
  <si>
    <t>Adaptable Q3</t>
  </si>
  <si>
    <t>Somewhat disagree</t>
  </si>
  <si>
    <t>Adaptable Q4</t>
  </si>
  <si>
    <t>Mindfulness Q1</t>
  </si>
  <si>
    <t>Mindfulness Q2</t>
  </si>
  <si>
    <t>Mindfulness Q3</t>
  </si>
  <si>
    <t>Mindfulness Q4</t>
  </si>
  <si>
    <t>Mindfulness Q5</t>
  </si>
  <si>
    <t>Mindfulness Q6</t>
  </si>
  <si>
    <t>Mindfulness Q7</t>
  </si>
  <si>
    <t>Mindfulness Q8</t>
  </si>
  <si>
    <t>Score</t>
  </si>
  <si>
    <t>Age ------------------------</t>
  </si>
  <si>
    <t>Position ------------------</t>
  </si>
  <si>
    <t>Level ----------------------</t>
  </si>
  <si>
    <t>Mindfulness Score:</t>
  </si>
  <si>
    <t>Coaches' Thoughts</t>
  </si>
  <si>
    <t>Copyright 2023, Tread Athletics</t>
  </si>
  <si>
    <r>
      <rPr>
        <sz val="12"/>
        <color theme="1"/>
        <rFont val="Calibri"/>
        <family val="2"/>
      </rPr>
      <t xml:space="preserve">To receive 50% off our E-book </t>
    </r>
    <r>
      <rPr>
        <i/>
        <sz val="12"/>
        <color theme="1"/>
        <rFont val="Calibri"/>
        <family val="2"/>
      </rPr>
      <t>Building the 95 MPH Body</t>
    </r>
    <r>
      <rPr>
        <sz val="12"/>
        <color theme="1"/>
        <rFont val="Calibri"/>
        <family val="2"/>
      </rPr>
      <t>, redeem coupon code "Easter Egg" at checkout.</t>
    </r>
  </si>
  <si>
    <t>A. Player Info</t>
  </si>
  <si>
    <t>B. Mindfulness Questionnaire</t>
  </si>
  <si>
    <t xml:space="preserve"> First Name</t>
  </si>
  <si>
    <t xml:space="preserve"> Last Name</t>
  </si>
  <si>
    <t xml:space="preserve"> Level</t>
  </si>
  <si>
    <t xml:space="preserve"> Position</t>
  </si>
  <si>
    <t xml:space="preserve"> Age</t>
  </si>
  <si>
    <t>This questionnaire will give further insights into your specific pitching style. Please answer these questions to the best of your ability.</t>
  </si>
  <si>
    <t>Tools</t>
  </si>
  <si>
    <t>Relaxing music (pre-game)</t>
  </si>
  <si>
    <t>Diaphragmatic Breathing (pre-pitch)</t>
  </si>
  <si>
    <t>Meditation (pre-game)</t>
  </si>
  <si>
    <t>Progressive muscle relaxation (pre-game)</t>
  </si>
  <si>
    <t>Avoid higher dose stimulants</t>
  </si>
  <si>
    <t>Determine optimal caffeine dose (pre-outing)</t>
  </si>
  <si>
    <t>Double breathing</t>
  </si>
  <si>
    <t>Self-talk (pre-pitch)</t>
  </si>
  <si>
    <t>Music (pre-game)</t>
  </si>
  <si>
    <t>Pre-setting tension in delivery</t>
  </si>
  <si>
    <t>Physiological Sighs</t>
  </si>
  <si>
    <t>Mental/Physical Cues</t>
  </si>
  <si>
    <t>Soft tissue considerations</t>
  </si>
  <si>
    <t>Meditation/Visualization (pre-game)</t>
  </si>
  <si>
    <t>Finding intent/command sweet spot</t>
  </si>
  <si>
    <t>Optimzing Red Light / Flush routine</t>
  </si>
  <si>
    <t>Alter Ego</t>
  </si>
  <si>
    <t>Affirmations Exercise (pre-outing)</t>
  </si>
  <si>
    <t>Interact w/ teammates on game day</t>
  </si>
  <si>
    <t>Build in fun distractions to pre-game routine</t>
  </si>
  <si>
    <t>Flush / Red Light Routine</t>
  </si>
  <si>
    <t>Add creativity to pre-game routine</t>
  </si>
  <si>
    <t>Routine (know when to lock in)</t>
  </si>
  <si>
    <t>Goal Setting - specific daily focus</t>
  </si>
  <si>
    <t>Make pre-game bullpen more game-like</t>
  </si>
  <si>
    <t>Variability training in throwing/warm-up/training</t>
  </si>
  <si>
    <t>Structured Music Playlist (pre-game)</t>
  </si>
  <si>
    <t>Structured Routines (pre-game/pre-pitch)</t>
  </si>
  <si>
    <t>Goal Setting / Journal (specific focus for the day)</t>
  </si>
  <si>
    <t>Video Link</t>
  </si>
  <si>
    <t>TRAINING CALENDAR</t>
  </si>
  <si>
    <t>Sun</t>
  </si>
  <si>
    <t>Mon</t>
  </si>
  <si>
    <t>Tue</t>
  </si>
  <si>
    <t>Wed</t>
  </si>
  <si>
    <t>Thu</t>
  </si>
  <si>
    <t>Fri</t>
  </si>
  <si>
    <t>Sat</t>
  </si>
  <si>
    <t>WEEK 1</t>
  </si>
  <si>
    <t>Notes</t>
  </si>
  <si>
    <t>WEEK 2</t>
  </si>
  <si>
    <t>WEEK 3</t>
  </si>
  <si>
    <t>WEEK 4</t>
  </si>
  <si>
    <t>What Do I do now? Lvl 5 and 6.</t>
  </si>
  <si>
    <t>Acting energized</t>
  </si>
  <si>
    <t>Audio &amp; Video Link</t>
  </si>
  <si>
    <t>Reminders for pre-practice tools</t>
  </si>
  <si>
    <t>Lock it in routine to pre-throwing arousal recognition / lock-it-in routine</t>
  </si>
  <si>
    <t>General</t>
  </si>
  <si>
    <t>Applied</t>
  </si>
  <si>
    <t>360 Degree Breathing</t>
  </si>
  <si>
    <t>5 Sense Exercise</t>
  </si>
  <si>
    <t>Guided Breathing 1</t>
  </si>
  <si>
    <t>Guided Breathing 2</t>
  </si>
  <si>
    <t>Month 1</t>
  </si>
  <si>
    <t>Off</t>
  </si>
  <si>
    <t>Click here for week 1 overview</t>
  </si>
  <si>
    <t>Click here for week 2 overview</t>
  </si>
  <si>
    <t>Click here for week 3 overview</t>
  </si>
  <si>
    <t>Click here for week 4 overview</t>
  </si>
  <si>
    <t>Body Scan</t>
  </si>
  <si>
    <t>Guided Meditation 1</t>
  </si>
  <si>
    <t>Guided Meditation 2</t>
  </si>
  <si>
    <t>Cognitive Defusion / Breathing</t>
  </si>
  <si>
    <t>Day 1</t>
  </si>
  <si>
    <t>Day 2</t>
  </si>
  <si>
    <t>Day 3</t>
  </si>
  <si>
    <t>Mindful Catch Play</t>
  </si>
  <si>
    <t>Mindful Bullpens &amp; Catch Play</t>
  </si>
  <si>
    <t>Day 4</t>
  </si>
  <si>
    <t>Day 5</t>
  </si>
  <si>
    <t>Day 6</t>
  </si>
  <si>
    <t>Day 8</t>
  </si>
  <si>
    <t>Day 9</t>
  </si>
  <si>
    <t>Day 10</t>
  </si>
  <si>
    <t>Day 11</t>
  </si>
  <si>
    <t>Day 12</t>
  </si>
  <si>
    <t>Day 13</t>
  </si>
  <si>
    <t>Day 15</t>
  </si>
  <si>
    <t>Day 16</t>
  </si>
  <si>
    <t>Day 17</t>
  </si>
  <si>
    <t>Day 18</t>
  </si>
  <si>
    <t>Day 19</t>
  </si>
  <si>
    <t>Day 20</t>
  </si>
  <si>
    <t>Day 22</t>
  </si>
  <si>
    <t>Day 23</t>
  </si>
  <si>
    <t>Day 24</t>
  </si>
  <si>
    <t>Day 25</t>
  </si>
  <si>
    <t>Day 26</t>
  </si>
  <si>
    <t>Day 27</t>
  </si>
  <si>
    <t>Lane 1 (Mocap Only)</t>
  </si>
  <si>
    <t>Lane 2</t>
  </si>
  <si>
    <t>Overflow 1</t>
  </si>
  <si>
    <t>Overflow 2</t>
  </si>
  <si>
    <t>P1</t>
  </si>
  <si>
    <t>P2</t>
  </si>
  <si>
    <t>P3</t>
  </si>
  <si>
    <t>P4</t>
  </si>
  <si>
    <t>P5</t>
  </si>
  <si>
    <t>P6</t>
  </si>
  <si>
    <t>P7</t>
  </si>
  <si>
    <t>P8</t>
  </si>
  <si>
    <t>P9</t>
  </si>
  <si>
    <t>P10</t>
  </si>
  <si>
    <t>P11</t>
  </si>
  <si>
    <t>P12</t>
  </si>
  <si>
    <t>P13</t>
  </si>
  <si>
    <t>P14</t>
  </si>
  <si>
    <t>P15</t>
  </si>
  <si>
    <t>P16</t>
  </si>
  <si>
    <t>Empty Block</t>
  </si>
  <si>
    <t>Overflow 3 (no mocap)</t>
  </si>
  <si>
    <t>Tread 1.0 (no mocap)</t>
  </si>
  <si>
    <r>
      <rPr>
        <sz val="16"/>
        <color theme="1"/>
        <rFont val="Calibri"/>
        <family val="2"/>
        <scheme val="minor"/>
      </rPr>
      <t>28-Day Intro to</t>
    </r>
    <r>
      <rPr>
        <b/>
        <sz val="16"/>
        <color theme="1"/>
        <rFont val="Calibri"/>
        <family val="2"/>
        <scheme val="minor"/>
      </rPr>
      <t xml:space="preserve">
Mental Training</t>
    </r>
  </si>
  <si>
    <t>https://youtu.be/VM3zHkOy14I?t=303</t>
  </si>
  <si>
    <t>https://youtu.be/VM3zHkOy14I?t=913</t>
  </si>
  <si>
    <t>https://youtu.be/VM3zHkOy14I?t=1573</t>
  </si>
  <si>
    <t>https://youtu.be/VM3zHkOy14I?t=2371</t>
  </si>
  <si>
    <t>https://youtu.be/VM3zHkOy14I?t=2882</t>
  </si>
  <si>
    <t>Tip: Print this calendar and cross off each day as you complete it</t>
  </si>
  <si>
    <t>Day 7</t>
  </si>
  <si>
    <t>Day 14</t>
  </si>
  <si>
    <t>Day 21</t>
  </si>
  <si>
    <t>Day 28</t>
  </si>
  <si>
    <r>
      <t xml:space="preserve">All videos can also be accessed at </t>
    </r>
    <r>
      <rPr>
        <b/>
        <sz val="12"/>
        <color theme="1"/>
        <rFont val="Calibri"/>
        <family val="2"/>
        <scheme val="minor"/>
      </rPr>
      <t>treadathletics.com/mental</t>
    </r>
  </si>
  <si>
    <r>
      <t>Click Here</t>
    </r>
    <r>
      <rPr>
        <sz val="14"/>
        <rFont val="Calibri (Body)"/>
      </rPr>
      <t xml:space="preserve"> </t>
    </r>
    <r>
      <rPr>
        <sz val="14"/>
        <color theme="1" tint="0.34998626667073579"/>
        <rFont val="Calibri (Body)"/>
      </rPr>
      <t>for Mental Training Next Steps</t>
    </r>
  </si>
  <si>
    <t>r</t>
  </si>
  <si>
    <t>PMR 1</t>
  </si>
  <si>
    <t>PMR 2</t>
  </si>
  <si>
    <t>Visualization 1</t>
  </si>
  <si>
    <t>Visualization 2</t>
  </si>
  <si>
    <t>Visualization 3</t>
  </si>
  <si>
    <t>Visualization 4</t>
  </si>
  <si>
    <t>Visualization 5</t>
  </si>
  <si>
    <r>
      <rPr>
        <sz val="16"/>
        <color theme="1"/>
        <rFont val="Calibri"/>
        <family val="2"/>
        <scheme val="minor"/>
      </rPr>
      <t>14-Day Intro to</t>
    </r>
    <r>
      <rPr>
        <b/>
        <sz val="16"/>
        <color theme="1"/>
        <rFont val="Calibri"/>
        <family val="2"/>
        <scheme val="minor"/>
      </rPr>
      <t xml:space="preserve">
Mental Training</t>
    </r>
  </si>
  <si>
    <t>This profile gives us an idea of what mental state you need to be in to pitch your best.
By implementing simple techniques, we can more consistently reach this mental state.</t>
  </si>
  <si>
    <t>C. Personality Profile Questionnaire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</si>
</sst>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1">
    <font>
      <sz val="12"/>
      <color theme="1"/>
      <name val="Calibri"/>
      <scheme val="minor"/>
    </font>
    <font>
      <sz val="12"/>
      <color theme="1"/>
      <name val="Calibri"/>
      <family val="2"/>
      <scheme val="minor"/>
    </font>
    <font>
      <sz val="12"/>
      <color theme="1"/>
      <name val="Calibri"/>
      <family val="2"/>
      <scheme val="minor"/>
    </font>
    <font>
      <sz val="12"/>
      <color theme="1"/>
      <name val="Calibri"/>
      <family val="2"/>
    </font>
    <font>
      <sz val="12"/>
      <name val="Calibri"/>
      <family val="2"/>
    </font>
    <font>
      <sz val="10"/>
      <color theme="1"/>
      <name val="Calibri"/>
      <family val="2"/>
    </font>
    <font>
      <sz val="10"/>
      <color theme="1"/>
      <name val="Arial"/>
      <family val="2"/>
    </font>
    <font>
      <b/>
      <sz val="20"/>
      <color theme="0"/>
      <name val="Calibri"/>
      <family val="2"/>
    </font>
    <font>
      <b/>
      <sz val="12"/>
      <color theme="1"/>
      <name val="Calibri"/>
      <family val="2"/>
    </font>
    <font>
      <sz val="12"/>
      <color rgb="FF3F3F3F"/>
      <name val="Helvetica Neue"/>
      <family val="2"/>
    </font>
    <font>
      <sz val="12"/>
      <color theme="1"/>
      <name val="Calibri"/>
      <family val="2"/>
      <scheme val="minor"/>
    </font>
    <font>
      <b/>
      <sz val="16"/>
      <color rgb="FF3F3F3F"/>
      <name val="Helvetica Neue"/>
      <family val="2"/>
    </font>
    <font>
      <b/>
      <sz val="18"/>
      <color rgb="FF548DD4"/>
      <name val="Helvetica Neue"/>
      <family val="2"/>
    </font>
    <font>
      <b/>
      <sz val="16"/>
      <color rgb="FF538DD5"/>
      <name val="Helvetica Neue"/>
      <family val="2"/>
    </font>
    <font>
      <sz val="8"/>
      <color rgb="FF3F3F3F"/>
      <name val="Helvetica Neue"/>
      <family val="2"/>
    </font>
    <font>
      <sz val="12"/>
      <color rgb="FF3F3F3F"/>
      <name val="Helvetica"/>
      <family val="2"/>
    </font>
    <font>
      <b/>
      <sz val="16"/>
      <color rgb="FF548DD4"/>
      <name val="Helvetica Neue"/>
      <family val="2"/>
    </font>
    <font>
      <sz val="11"/>
      <color rgb="FF548DD4"/>
      <name val="Helvetica Neue"/>
      <family val="2"/>
    </font>
    <font>
      <b/>
      <u/>
      <sz val="27"/>
      <color rgb="FF538DD5"/>
      <name val="Calibri"/>
      <family val="2"/>
    </font>
    <font>
      <b/>
      <sz val="28"/>
      <color theme="1"/>
      <name val="Calibri"/>
      <family val="2"/>
    </font>
    <font>
      <b/>
      <sz val="13"/>
      <color theme="1"/>
      <name val="Calibri"/>
      <family val="2"/>
    </font>
    <font>
      <b/>
      <sz val="20"/>
      <color theme="0"/>
      <name val="Helvetica Neue"/>
      <family val="2"/>
    </font>
    <font>
      <sz val="12"/>
      <color theme="0"/>
      <name val="Calibri"/>
      <family val="2"/>
    </font>
    <font>
      <sz val="10"/>
      <color theme="0"/>
      <name val="Helvetica Neue"/>
      <family val="2"/>
    </font>
    <font>
      <sz val="9"/>
      <color theme="1"/>
      <name val="Helvetica Neue"/>
      <family val="2"/>
    </font>
    <font>
      <sz val="10"/>
      <color rgb="FF3F3F3F"/>
      <name val="Calibri"/>
      <family val="2"/>
    </font>
    <font>
      <sz val="9"/>
      <color theme="0"/>
      <name val="Helvetica Neue"/>
      <family val="2"/>
    </font>
    <font>
      <sz val="16"/>
      <color theme="0"/>
      <name val="Helvetica Neue"/>
      <family val="2"/>
    </font>
    <font>
      <sz val="9"/>
      <color rgb="FFA5A5A5"/>
      <name val="Helvetica Neue"/>
      <family val="2"/>
    </font>
    <font>
      <b/>
      <sz val="20"/>
      <color rgb="FF3F3F3F"/>
      <name val="Helvetica Neue"/>
      <family val="2"/>
    </font>
    <font>
      <sz val="18"/>
      <color theme="1"/>
      <name val="Calibri"/>
      <family val="2"/>
    </font>
    <font>
      <b/>
      <sz val="15"/>
      <color rgb="FF3F3F3F"/>
      <name val="Helvetica Neue"/>
      <family val="2"/>
    </font>
    <font>
      <sz val="12"/>
      <color rgb="FF3F3F3F"/>
      <name val="Calibri"/>
      <family val="2"/>
    </font>
    <font>
      <b/>
      <sz val="14"/>
      <color rgb="FF3F3F3F"/>
      <name val="Calibri"/>
      <family val="2"/>
    </font>
    <font>
      <sz val="14"/>
      <color rgb="FF3F3F3F"/>
      <name val="Calibri"/>
      <family val="2"/>
    </font>
    <font>
      <sz val="15"/>
      <color rgb="FF595959"/>
      <name val="Calibri"/>
      <family val="2"/>
    </font>
    <font>
      <sz val="7"/>
      <color rgb="FF595959"/>
      <name val="Calibri"/>
      <family val="2"/>
    </font>
    <font>
      <b/>
      <sz val="15"/>
      <color rgb="FF595959"/>
      <name val="Calibri"/>
      <family val="2"/>
    </font>
    <font>
      <sz val="14"/>
      <color rgb="FF595959"/>
      <name val="Calibri"/>
      <family val="2"/>
    </font>
    <font>
      <sz val="16"/>
      <color rgb="FF3F3F3F"/>
      <name val="Helvetica Neue"/>
      <family val="2"/>
    </font>
    <font>
      <i/>
      <sz val="9"/>
      <color rgb="FF595959"/>
      <name val="Avenir"/>
      <family val="2"/>
    </font>
    <font>
      <b/>
      <sz val="18"/>
      <color rgb="FF548DD4"/>
      <name val="Helvetica"/>
      <family val="2"/>
    </font>
    <font>
      <i/>
      <sz val="12"/>
      <color theme="1"/>
      <name val="Calibri"/>
      <family val="2"/>
    </font>
    <font>
      <sz val="11"/>
      <color rgb="FF3F3F3F"/>
      <name val="Helvetica"/>
      <family val="2"/>
    </font>
    <font>
      <sz val="11"/>
      <color theme="1"/>
      <name val="Helvetica"/>
      <family val="2"/>
    </font>
    <font>
      <sz val="12"/>
      <color theme="1"/>
      <name val="Helvetica"/>
      <family val="2"/>
    </font>
    <font>
      <u/>
      <sz val="12"/>
      <color theme="10"/>
      <name val="Calibri"/>
      <family val="2"/>
      <scheme val="minor"/>
    </font>
    <font>
      <b/>
      <sz val="12"/>
      <color theme="1"/>
      <name val="Calibri"/>
      <family val="2"/>
      <scheme val="minor"/>
    </font>
    <font>
      <b/>
      <sz val="10"/>
      <color theme="1"/>
      <name val="Arial"/>
      <family val="2"/>
    </font>
    <font>
      <sz val="14"/>
      <color theme="1"/>
      <name val="Calibri"/>
      <family val="2"/>
      <scheme val="minor"/>
    </font>
    <font>
      <sz val="16"/>
      <color theme="1"/>
      <name val="Calibri"/>
      <family val="2"/>
      <scheme val="minor"/>
    </font>
    <font>
      <sz val="15"/>
      <color theme="1"/>
      <name val="Calibri"/>
      <family val="2"/>
      <scheme val="minor"/>
    </font>
    <font>
      <sz val="15"/>
      <color rgb="FF595959"/>
      <name val="Calibri"/>
      <family val="2"/>
      <scheme val="minor"/>
    </font>
    <font>
      <sz val="15"/>
      <color rgb="FF595959"/>
      <name val="Calibri"/>
      <family val="2"/>
      <scheme val="major"/>
    </font>
    <font>
      <u/>
      <sz val="18"/>
      <color rgb="FF31869B"/>
      <name val="Calibri"/>
      <family val="2"/>
    </font>
    <font>
      <sz val="18"/>
      <color rgb="FF31869B"/>
      <name val="Calibri"/>
      <family val="2"/>
    </font>
    <font>
      <u/>
      <sz val="12"/>
      <color rgb="FF31869B"/>
      <name val="Calibri"/>
      <family val="2"/>
      <scheme val="minor"/>
    </font>
    <font>
      <b/>
      <sz val="18"/>
      <color theme="1"/>
      <name val="Calibri"/>
      <family val="2"/>
      <scheme val="minor"/>
    </font>
    <font>
      <sz val="12"/>
      <color theme="1"/>
      <name val="Bradley Hand Bold"/>
    </font>
    <font>
      <b/>
      <sz val="16"/>
      <color theme="1"/>
      <name val="Calibri"/>
      <family val="2"/>
    </font>
    <font>
      <b/>
      <sz val="11"/>
      <color theme="1" tint="0.34998626667073579"/>
      <name val="Calibri"/>
      <family val="2"/>
      <scheme val="minor"/>
    </font>
    <font>
      <sz val="9"/>
      <color theme="1" tint="0.34998626667073579"/>
      <name val="Calibri"/>
      <family val="2"/>
      <scheme val="minor"/>
    </font>
    <font>
      <sz val="8"/>
      <color theme="0" tint="-0.499984740745262"/>
      <name val="Calibri"/>
      <family val="2"/>
      <scheme val="minor"/>
    </font>
    <font>
      <i/>
      <sz val="9"/>
      <color theme="1" tint="0.34998626667073579"/>
      <name val="Avenir Book"/>
      <family val="2"/>
    </font>
    <font>
      <sz val="8"/>
      <color theme="0" tint="-0.249977111117893"/>
      <name val="Bradley Hand Bold"/>
    </font>
    <font>
      <b/>
      <sz val="16"/>
      <color theme="1"/>
      <name val="Calibri"/>
      <family val="2"/>
      <scheme val="minor"/>
    </font>
    <font>
      <sz val="10"/>
      <name val="Verdana"/>
      <family val="2"/>
    </font>
    <font>
      <sz val="10"/>
      <name val="Arial"/>
      <family val="2"/>
    </font>
    <font>
      <sz val="8"/>
      <color rgb="FF31869B"/>
      <name val="Bradley Hand Bold"/>
    </font>
    <font>
      <u/>
      <sz val="10"/>
      <color rgb="FF31869B"/>
      <name val="Calibri"/>
      <family val="2"/>
      <scheme val="minor"/>
    </font>
    <font>
      <b/>
      <u/>
      <sz val="10"/>
      <color rgb="FF31869B"/>
      <name val="Calibri"/>
      <family val="2"/>
      <scheme val="minor"/>
    </font>
    <font>
      <sz val="10"/>
      <color theme="1" tint="0.34998626667073579"/>
      <name val="Calibri"/>
      <family val="2"/>
      <scheme val="minor"/>
    </font>
    <font>
      <sz val="8"/>
      <name val="Calibri"/>
      <family val="2"/>
      <scheme val="minor"/>
    </font>
    <font>
      <u/>
      <sz val="10"/>
      <color rgb="FF31869B"/>
      <name val="Calibri"/>
      <family val="2"/>
    </font>
    <font>
      <sz val="10"/>
      <color rgb="FF595959"/>
      <name val="Calibri"/>
      <family val="2"/>
      <scheme val="minor"/>
    </font>
    <font>
      <u/>
      <sz val="14"/>
      <color rgb="FF31869B"/>
      <name val="Calibri"/>
      <family val="2"/>
      <scheme val="minor"/>
    </font>
    <font>
      <sz val="9"/>
      <color theme="1" tint="0.34998626667073579"/>
      <name val="Calibri"/>
      <family val="2"/>
    </font>
    <font>
      <b/>
      <sz val="9"/>
      <color theme="1" tint="0.34998626667073579"/>
      <name val="Calibri"/>
      <family val="2"/>
      <scheme val="minor"/>
    </font>
    <font>
      <sz val="14"/>
      <name val="Calibri (Body)"/>
    </font>
    <font>
      <b/>
      <u/>
      <sz val="14"/>
      <name val="Calibri"/>
      <family val="2"/>
      <scheme val="minor"/>
    </font>
    <font>
      <sz val="14"/>
      <color theme="1" tint="0.34998626667073579"/>
      <name val="Calibri (Body)"/>
    </font>
  </fonts>
  <fills count="32">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F2F2F2"/>
        <bgColor rgb="FFF2F2F2"/>
      </patternFill>
    </fill>
    <fill>
      <patternFill patternType="solid">
        <fgColor rgb="FFEFEFEF"/>
        <bgColor rgb="FFEFEFEF"/>
      </patternFill>
    </fill>
    <fill>
      <patternFill patternType="solid">
        <fgColor rgb="FF34353C"/>
        <bgColor rgb="FF34353C"/>
      </patternFill>
    </fill>
    <fill>
      <patternFill patternType="solid">
        <fgColor theme="0"/>
        <bgColor indexed="64"/>
      </patternFill>
    </fill>
    <fill>
      <patternFill patternType="solid">
        <fgColor theme="0"/>
        <bgColor rgb="FFFFFFFF"/>
      </patternFill>
    </fill>
    <fill>
      <patternFill patternType="solid">
        <fgColor theme="0"/>
        <bgColor rgb="FFFFF6DC"/>
      </patternFill>
    </fill>
    <fill>
      <patternFill patternType="solid">
        <fgColor theme="0" tint="-4.9989318521683403E-2"/>
        <bgColor rgb="FFF2F2F2"/>
      </patternFill>
    </fill>
    <fill>
      <patternFill patternType="solid">
        <fgColor theme="0" tint="-4.9989318521683403E-2"/>
        <bgColor indexed="64"/>
      </patternFill>
    </fill>
    <fill>
      <patternFill patternType="solid">
        <fgColor theme="0" tint="-4.9989318521683403E-2"/>
        <bgColor theme="0"/>
      </patternFill>
    </fill>
    <fill>
      <patternFill patternType="solid">
        <fgColor theme="0"/>
        <bgColor rgb="FFF2F2F2"/>
      </patternFill>
    </fill>
    <fill>
      <patternFill patternType="solid">
        <fgColor rgb="FFFFF2EB"/>
        <bgColor indexed="64"/>
      </patternFill>
    </fill>
    <fill>
      <patternFill patternType="solid">
        <fgColor rgb="FFF8F8F8"/>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8" tint="-0.249977111117893"/>
        <bgColor indexed="64"/>
      </patternFill>
    </fill>
    <fill>
      <patternFill patternType="solid">
        <fgColor theme="9" tint="-0.249977111117893"/>
        <bgColor indexed="64"/>
      </patternFill>
    </fill>
  </fills>
  <borders count="29">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FFFFFF"/>
      </left>
      <right style="thin">
        <color rgb="FFFFFFFF"/>
      </right>
      <top/>
      <bottom style="thin">
        <color rgb="FFFFFFFF"/>
      </bottom>
      <diagonal/>
    </border>
    <border>
      <left/>
      <right/>
      <top/>
      <bottom/>
      <diagonal/>
    </border>
    <border>
      <left style="hair">
        <color rgb="FF7F7F7F"/>
      </left>
      <right/>
      <top/>
      <bottom/>
      <diagonal/>
    </border>
    <border>
      <left/>
      <right style="hair">
        <color rgb="FF7F7F7F"/>
      </right>
      <top/>
      <bottom/>
      <diagonal/>
    </border>
    <border>
      <left style="hair">
        <color rgb="FF7F7F7F"/>
      </left>
      <right/>
      <top/>
      <bottom style="hair">
        <color rgb="FF7F7F7F"/>
      </bottom>
      <diagonal/>
    </border>
    <border>
      <left/>
      <right/>
      <top/>
      <bottom style="hair">
        <color rgb="FF7F7F7F"/>
      </bottom>
      <diagonal/>
    </border>
    <border>
      <left/>
      <right style="hair">
        <color rgb="FF7F7F7F"/>
      </right>
      <top/>
      <bottom style="hair">
        <color rgb="FF7F7F7F"/>
      </bottom>
      <diagonal/>
    </border>
    <border>
      <left style="hair">
        <color indexed="64"/>
      </left>
      <right style="hair">
        <color indexed="64"/>
      </right>
      <top style="hair">
        <color indexed="64"/>
      </top>
      <bottom style="hair">
        <color indexed="64"/>
      </bottom>
      <diagonal/>
    </border>
    <border>
      <left/>
      <right style="dotted">
        <color indexed="64"/>
      </right>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top/>
      <bottom style="hair">
        <color theme="0" tint="-0.499984740745262"/>
      </bottom>
      <diagonal/>
    </border>
    <border>
      <left/>
      <right style="medium">
        <color theme="0" tint="-0.499984740745262"/>
      </right>
      <top/>
      <bottom/>
      <diagonal/>
    </border>
    <border>
      <left style="medium">
        <color theme="0" tint="-0.499984740745262"/>
      </left>
      <right style="medium">
        <color theme="0" tint="-0.499984740745262"/>
      </right>
      <top style="medium">
        <color theme="0" tint="-0.499984740745262"/>
      </top>
      <bottom/>
      <diagonal/>
    </border>
    <border>
      <left/>
      <right/>
      <top style="hair">
        <color theme="0" tint="-0.499984740745262"/>
      </top>
      <bottom style="hair">
        <color theme="0" tint="-0.499984740745262"/>
      </bottom>
      <diagonal/>
    </border>
    <border>
      <left style="medium">
        <color theme="0" tint="-0.499984740745262"/>
      </left>
      <right style="medium">
        <color theme="0" tint="-0.499984740745262"/>
      </right>
      <top style="hair">
        <color theme="0" tint="-0.499984740745262"/>
      </top>
      <bottom style="hair">
        <color auto="1"/>
      </bottom>
      <diagonal/>
    </border>
    <border>
      <left/>
      <right/>
      <top style="hair">
        <color theme="0" tint="-0.499984740745262"/>
      </top>
      <bottom style="thick">
        <color theme="0"/>
      </bottom>
      <diagonal/>
    </border>
    <border>
      <left style="medium">
        <color theme="0" tint="-0.499984740745262"/>
      </left>
      <right style="medium">
        <color theme="0" tint="-0.499984740745262"/>
      </right>
      <top style="hair">
        <color auto="1"/>
      </top>
      <bottom style="thick">
        <color theme="0" tint="-0.499984740745262"/>
      </bottom>
      <diagonal/>
    </border>
  </borders>
  <cellStyleXfs count="8">
    <xf numFmtId="0" fontId="0" fillId="0" borderId="0"/>
    <xf numFmtId="0" fontId="2" fillId="0" borderId="12"/>
    <xf numFmtId="0" fontId="46" fillId="0" borderId="0" applyNumberFormat="0" applyFill="0" applyBorder="0" applyAlignment="0" applyProtection="0"/>
    <xf numFmtId="0" fontId="1" fillId="0" borderId="12"/>
    <xf numFmtId="0" fontId="66" fillId="0" borderId="12"/>
    <xf numFmtId="0" fontId="67" fillId="0" borderId="12"/>
    <xf numFmtId="9" fontId="1" fillId="0" borderId="12" applyFont="0" applyFill="0" applyBorder="0" applyAlignment="0" applyProtection="0"/>
    <xf numFmtId="9" fontId="67" fillId="0" borderId="12" applyFont="0" applyFill="0" applyBorder="0" applyAlignment="0" applyProtection="0"/>
  </cellStyleXfs>
  <cellXfs count="185">
    <xf numFmtId="0" fontId="0" fillId="0" borderId="0" xfId="0"/>
    <xf numFmtId="0" fontId="3" fillId="2" borderId="1" xfId="0" applyFont="1" applyFill="1" applyBorder="1"/>
    <xf numFmtId="0" fontId="16" fillId="2" borderId="12" xfId="0" applyFont="1" applyFill="1" applyBorder="1" applyAlignment="1">
      <alignment vertical="top"/>
    </xf>
    <xf numFmtId="0" fontId="6" fillId="0" borderId="0" xfId="0" applyFont="1"/>
    <xf numFmtId="0" fontId="10" fillId="0" borderId="0" xfId="0" applyFont="1"/>
    <xf numFmtId="0" fontId="8" fillId="0" borderId="0" xfId="0" applyFont="1"/>
    <xf numFmtId="0" fontId="19" fillId="6" borderId="1" xfId="0" applyFont="1" applyFill="1" applyBorder="1" applyAlignment="1">
      <alignment vertical="center" shrinkToFit="1"/>
    </xf>
    <xf numFmtId="0" fontId="3" fillId="6" borderId="1" xfId="0" applyFont="1" applyFill="1" applyBorder="1"/>
    <xf numFmtId="0" fontId="20" fillId="6" borderId="1" xfId="0" applyFont="1" applyFill="1" applyBorder="1" applyAlignment="1">
      <alignment vertical="center" shrinkToFit="1"/>
    </xf>
    <xf numFmtId="0" fontId="21" fillId="6" borderId="1" xfId="0" applyFont="1" applyFill="1" applyBorder="1" applyAlignment="1">
      <alignment horizontal="left" vertical="top"/>
    </xf>
    <xf numFmtId="0" fontId="22" fillId="6" borderId="1" xfId="0" applyFont="1" applyFill="1" applyBorder="1"/>
    <xf numFmtId="0" fontId="7" fillId="6" borderId="1" xfId="0" applyFont="1" applyFill="1" applyBorder="1" applyAlignment="1">
      <alignment vertical="center" shrinkToFit="1"/>
    </xf>
    <xf numFmtId="0" fontId="22" fillId="6" borderId="1" xfId="0" applyFont="1" applyFill="1" applyBorder="1" applyAlignment="1">
      <alignment horizontal="left" vertical="top"/>
    </xf>
    <xf numFmtId="0" fontId="3" fillId="6" borderId="1" xfId="0" applyFont="1" applyFill="1" applyBorder="1" applyAlignment="1">
      <alignment horizontal="left"/>
    </xf>
    <xf numFmtId="9" fontId="22" fillId="6" borderId="1" xfId="0" applyNumberFormat="1" applyFont="1" applyFill="1" applyBorder="1" applyAlignment="1">
      <alignment horizontal="left" vertical="top"/>
    </xf>
    <xf numFmtId="0" fontId="24" fillId="6" borderId="1" xfId="0" applyFont="1" applyFill="1" applyBorder="1"/>
    <xf numFmtId="0" fontId="25" fillId="6" borderId="1" xfId="0" applyFont="1" applyFill="1" applyBorder="1" applyAlignment="1">
      <alignment vertical="center" shrinkToFit="1"/>
    </xf>
    <xf numFmtId="0" fontId="26" fillId="6" borderId="1" xfId="0" applyFont="1" applyFill="1" applyBorder="1" applyAlignment="1">
      <alignment vertical="center"/>
    </xf>
    <xf numFmtId="0" fontId="27" fillId="6" borderId="1" xfId="0" applyFont="1" applyFill="1" applyBorder="1" applyAlignment="1">
      <alignment vertical="top"/>
    </xf>
    <xf numFmtId="0" fontId="5" fillId="6" borderId="1" xfId="0" applyFont="1" applyFill="1" applyBorder="1" applyAlignment="1">
      <alignment vertical="center" shrinkToFit="1"/>
    </xf>
    <xf numFmtId="0" fontId="3" fillId="4" borderId="13" xfId="0" applyFont="1" applyFill="1" applyBorder="1"/>
    <xf numFmtId="0" fontId="3" fillId="4" borderId="1" xfId="0" applyFont="1" applyFill="1" applyBorder="1"/>
    <xf numFmtId="0" fontId="28" fillId="4" borderId="1" xfId="0" applyFont="1" applyFill="1" applyBorder="1"/>
    <xf numFmtId="0" fontId="5" fillId="4" borderId="14" xfId="0" applyFont="1" applyFill="1" applyBorder="1" applyAlignment="1">
      <alignment vertical="center" shrinkToFit="1"/>
    </xf>
    <xf numFmtId="0" fontId="3" fillId="4" borderId="13" xfId="0" applyFont="1" applyFill="1" applyBorder="1" applyAlignment="1">
      <alignment vertical="center"/>
    </xf>
    <xf numFmtId="0" fontId="3" fillId="4" borderId="1" xfId="0" applyFont="1" applyFill="1" applyBorder="1" applyAlignment="1">
      <alignment vertical="center"/>
    </xf>
    <xf numFmtId="0" fontId="3" fillId="2" borderId="1" xfId="0" applyFont="1" applyFill="1" applyBorder="1" applyAlignment="1">
      <alignment vertical="center"/>
    </xf>
    <xf numFmtId="0" fontId="30" fillId="4" borderId="1" xfId="0" applyFont="1" applyFill="1" applyBorder="1" applyAlignment="1">
      <alignment vertical="center"/>
    </xf>
    <xf numFmtId="0" fontId="31" fillId="4" borderId="1" xfId="0" applyFont="1" applyFill="1" applyBorder="1" applyAlignment="1">
      <alignment vertical="center"/>
    </xf>
    <xf numFmtId="0" fontId="32" fillId="4" borderId="1" xfId="0" applyFont="1" applyFill="1" applyBorder="1"/>
    <xf numFmtId="0" fontId="35" fillId="4" borderId="1" xfId="0" applyFont="1" applyFill="1" applyBorder="1" applyAlignment="1">
      <alignment horizontal="left" vertical="center"/>
    </xf>
    <xf numFmtId="0" fontId="36" fillId="4" borderId="1" xfId="0" applyFont="1" applyFill="1" applyBorder="1" applyAlignment="1">
      <alignment horizontal="left" vertical="center"/>
    </xf>
    <xf numFmtId="0" fontId="37" fillId="4" borderId="1" xfId="0" applyFont="1" applyFill="1" applyBorder="1" applyAlignment="1">
      <alignment horizontal="right" vertical="center"/>
    </xf>
    <xf numFmtId="0" fontId="38" fillId="4" borderId="1" xfId="0" applyFont="1" applyFill="1" applyBorder="1" applyAlignment="1">
      <alignment horizontal="left" vertical="center"/>
    </xf>
    <xf numFmtId="0" fontId="38" fillId="4" borderId="1" xfId="0" applyFont="1" applyFill="1" applyBorder="1" applyAlignment="1">
      <alignment horizontal="right" vertical="center"/>
    </xf>
    <xf numFmtId="0" fontId="3" fillId="4" borderId="14" xfId="0" applyFont="1" applyFill="1" applyBorder="1"/>
    <xf numFmtId="0" fontId="3" fillId="4" borderId="1" xfId="0" applyFont="1" applyFill="1" applyBorder="1" applyAlignment="1">
      <alignment vertical="top"/>
    </xf>
    <xf numFmtId="0" fontId="11" fillId="4" borderId="1" xfId="0" applyFont="1" applyFill="1" applyBorder="1"/>
    <xf numFmtId="0" fontId="39" fillId="4" borderId="1" xfId="0" applyFont="1" applyFill="1" applyBorder="1"/>
    <xf numFmtId="0" fontId="3" fillId="4" borderId="13" xfId="0" applyFont="1" applyFill="1" applyBorder="1" applyAlignment="1">
      <alignment vertical="top"/>
    </xf>
    <xf numFmtId="0" fontId="3" fillId="4" borderId="14" xfId="0" applyFont="1" applyFill="1" applyBorder="1" applyAlignment="1">
      <alignment vertical="top"/>
    </xf>
    <xf numFmtId="0" fontId="3" fillId="2" borderId="1" xfId="0" applyFont="1" applyFill="1" applyBorder="1" applyAlignment="1">
      <alignment vertical="top"/>
    </xf>
    <xf numFmtId="0" fontId="3" fillId="4" borderId="15" xfId="0" applyFont="1" applyFill="1" applyBorder="1"/>
    <xf numFmtId="0" fontId="3" fillId="4" borderId="16" xfId="0" applyFont="1" applyFill="1" applyBorder="1"/>
    <xf numFmtId="0" fontId="3" fillId="4" borderId="17" xfId="0" applyFont="1" applyFill="1" applyBorder="1"/>
    <xf numFmtId="0" fontId="6" fillId="0" borderId="12" xfId="1" applyFont="1"/>
    <xf numFmtId="0" fontId="2" fillId="0" borderId="12" xfId="1"/>
    <xf numFmtId="0" fontId="9" fillId="2" borderId="12" xfId="0" applyFont="1" applyFill="1" applyBorder="1"/>
    <xf numFmtId="0" fontId="3" fillId="2" borderId="12" xfId="0" applyFont="1" applyFill="1" applyBorder="1"/>
    <xf numFmtId="0" fontId="10" fillId="0" borderId="12" xfId="0" applyFont="1" applyBorder="1"/>
    <xf numFmtId="0" fontId="11" fillId="2" borderId="12" xfId="0" applyFont="1" applyFill="1" applyBorder="1" applyAlignment="1">
      <alignment horizontal="left"/>
    </xf>
    <xf numFmtId="0" fontId="10" fillId="3" borderId="12" xfId="0" applyFont="1" applyFill="1" applyBorder="1"/>
    <xf numFmtId="0" fontId="13" fillId="2" borderId="12" xfId="0" applyFont="1" applyFill="1" applyBorder="1" applyAlignment="1">
      <alignment vertical="top"/>
    </xf>
    <xf numFmtId="0" fontId="14" fillId="2" borderId="12" xfId="0" applyFont="1" applyFill="1" applyBorder="1" applyAlignment="1">
      <alignment horizontal="center"/>
    </xf>
    <xf numFmtId="0" fontId="9" fillId="2" borderId="12" xfId="0" applyFont="1" applyFill="1" applyBorder="1" applyAlignment="1">
      <alignment vertical="center"/>
    </xf>
    <xf numFmtId="0" fontId="17" fillId="2" borderId="12" xfId="0" applyFont="1" applyFill="1" applyBorder="1"/>
    <xf numFmtId="0" fontId="9" fillId="3" borderId="12" xfId="0" applyFont="1" applyFill="1" applyBorder="1" applyAlignment="1">
      <alignment vertical="center"/>
    </xf>
    <xf numFmtId="0" fontId="10" fillId="7" borderId="12" xfId="0" applyFont="1" applyFill="1" applyBorder="1"/>
    <xf numFmtId="0" fontId="10" fillId="7" borderId="11" xfId="0" applyFont="1" applyFill="1" applyBorder="1"/>
    <xf numFmtId="0" fontId="0" fillId="7" borderId="0" xfId="0" applyFill="1"/>
    <xf numFmtId="0" fontId="0" fillId="7" borderId="12" xfId="0" applyFill="1" applyBorder="1"/>
    <xf numFmtId="0" fontId="10" fillId="8" borderId="12" xfId="0" applyFont="1" applyFill="1" applyBorder="1"/>
    <xf numFmtId="0" fontId="15" fillId="5" borderId="18" xfId="0" applyFont="1" applyFill="1" applyBorder="1" applyAlignment="1">
      <alignment vertical="center"/>
    </xf>
    <xf numFmtId="0" fontId="43" fillId="5" borderId="18" xfId="0" applyFont="1" applyFill="1" applyBorder="1" applyAlignment="1">
      <alignment horizontal="left" vertical="center" wrapText="1"/>
    </xf>
    <xf numFmtId="0" fontId="0" fillId="11" borderId="0" xfId="0" applyFill="1"/>
    <xf numFmtId="0" fontId="11" fillId="10" borderId="12" xfId="0" applyFont="1" applyFill="1" applyBorder="1" applyAlignment="1">
      <alignment horizontal="left"/>
    </xf>
    <xf numFmtId="0" fontId="4" fillId="11" borderId="12" xfId="0" applyFont="1" applyFill="1" applyBorder="1"/>
    <xf numFmtId="0" fontId="0" fillId="11" borderId="12" xfId="0" applyFill="1" applyBorder="1"/>
    <xf numFmtId="0" fontId="3" fillId="4" borderId="12" xfId="0" applyFont="1" applyFill="1" applyBorder="1"/>
    <xf numFmtId="0" fontId="3" fillId="10" borderId="12" xfId="0" applyFont="1" applyFill="1" applyBorder="1"/>
    <xf numFmtId="0" fontId="35" fillId="12" borderId="12" xfId="0" applyFont="1" applyFill="1" applyBorder="1" applyAlignment="1">
      <alignment vertical="top" wrapText="1"/>
    </xf>
    <xf numFmtId="0" fontId="1" fillId="0" borderId="0" xfId="0" applyFont="1"/>
    <xf numFmtId="0" fontId="48" fillId="0" borderId="0" xfId="0" applyFont="1"/>
    <xf numFmtId="0" fontId="1" fillId="11" borderId="0" xfId="0" applyFont="1" applyFill="1"/>
    <xf numFmtId="0" fontId="3" fillId="4" borderId="19" xfId="0" applyFont="1" applyFill="1" applyBorder="1"/>
    <xf numFmtId="0" fontId="51" fillId="11" borderId="0" xfId="0" applyFont="1" applyFill="1"/>
    <xf numFmtId="0" fontId="52" fillId="11" borderId="0" xfId="0" applyFont="1" applyFill="1"/>
    <xf numFmtId="0" fontId="46" fillId="0" borderId="0" xfId="2"/>
    <xf numFmtId="0" fontId="1" fillId="7" borderId="12" xfId="3" applyFill="1"/>
    <xf numFmtId="0" fontId="57" fillId="7" borderId="12" xfId="3" applyFont="1" applyFill="1" applyAlignment="1">
      <alignment horizontal="left" vertical="center"/>
    </xf>
    <xf numFmtId="0" fontId="58" fillId="7" borderId="12" xfId="3" applyFont="1" applyFill="1" applyAlignment="1">
      <alignment vertical="top"/>
    </xf>
    <xf numFmtId="0" fontId="59" fillId="7" borderId="12" xfId="3" applyFont="1" applyFill="1" applyAlignment="1" applyProtection="1">
      <alignment horizontal="center" vertical="center"/>
      <protection locked="0" hidden="1"/>
    </xf>
    <xf numFmtId="0" fontId="1" fillId="0" borderId="12" xfId="3"/>
    <xf numFmtId="0" fontId="60" fillId="7" borderId="12" xfId="3" applyFont="1" applyFill="1" applyAlignment="1" applyProtection="1">
      <alignment horizontal="center"/>
      <protection locked="0" hidden="1"/>
    </xf>
    <xf numFmtId="0" fontId="62" fillId="7" borderId="23" xfId="3" applyFont="1" applyFill="1" applyBorder="1" applyAlignment="1">
      <alignment vertical="center" textRotation="90"/>
    </xf>
    <xf numFmtId="0" fontId="63" fillId="15" borderId="24" xfId="3" applyFont="1" applyFill="1" applyBorder="1" applyAlignment="1" applyProtection="1">
      <alignment horizontal="center" vertical="center" wrapText="1"/>
      <protection locked="0" hidden="1"/>
    </xf>
    <xf numFmtId="0" fontId="63" fillId="15" borderId="26" xfId="3" applyFont="1" applyFill="1" applyBorder="1" applyAlignment="1" applyProtection="1">
      <alignment horizontal="center" vertical="center" wrapText="1"/>
      <protection locked="0" hidden="1"/>
    </xf>
    <xf numFmtId="0" fontId="64" fillId="15" borderId="28" xfId="3" applyFont="1" applyFill="1" applyBorder="1" applyAlignment="1" applyProtection="1">
      <alignment horizontal="center" vertical="center" wrapText="1"/>
      <protection locked="0" hidden="1"/>
    </xf>
    <xf numFmtId="0" fontId="1" fillId="0" borderId="12" xfId="0" applyFont="1" applyBorder="1"/>
    <xf numFmtId="0" fontId="68" fillId="7" borderId="28" xfId="3" applyFont="1" applyFill="1" applyBorder="1" applyAlignment="1" applyProtection="1">
      <alignment horizontal="center" vertical="center" wrapText="1"/>
      <protection locked="0" hidden="1"/>
    </xf>
    <xf numFmtId="0" fontId="69" fillId="14" borderId="24" xfId="2" applyFont="1" applyFill="1" applyBorder="1" applyAlignment="1" applyProtection="1">
      <alignment horizontal="center" vertical="center" wrapText="1"/>
      <protection locked="0" hidden="1"/>
    </xf>
    <xf numFmtId="0" fontId="69" fillId="7" borderId="24" xfId="2" applyFont="1" applyFill="1" applyBorder="1" applyAlignment="1" applyProtection="1">
      <alignment horizontal="center" vertical="center" wrapText="1"/>
      <protection locked="0" hidden="1"/>
    </xf>
    <xf numFmtId="0" fontId="69" fillId="14" borderId="26" xfId="2" applyFont="1" applyFill="1" applyBorder="1" applyAlignment="1" applyProtection="1">
      <alignment horizontal="center" vertical="center" wrapText="1"/>
      <protection locked="0" hidden="1"/>
    </xf>
    <xf numFmtId="0" fontId="70" fillId="14" borderId="28" xfId="2" applyFont="1" applyFill="1" applyBorder="1" applyAlignment="1" applyProtection="1">
      <alignment horizontal="center" vertical="center" wrapText="1"/>
      <protection locked="0" hidden="1"/>
    </xf>
    <xf numFmtId="0" fontId="71" fillId="7" borderId="26" xfId="2" applyFont="1" applyFill="1" applyBorder="1" applyAlignment="1" applyProtection="1">
      <alignment horizontal="center" vertical="center" wrapText="1"/>
      <protection locked="0" hidden="1"/>
    </xf>
    <xf numFmtId="20" fontId="0" fillId="0" borderId="0" xfId="0" applyNumberFormat="1"/>
    <xf numFmtId="0" fontId="1" fillId="16" borderId="0" xfId="0" applyFont="1" applyFill="1"/>
    <xf numFmtId="0" fontId="1" fillId="17" borderId="0" xfId="0" applyFont="1" applyFill="1"/>
    <xf numFmtId="0" fontId="1" fillId="18" borderId="0" xfId="0" applyFont="1" applyFill="1"/>
    <xf numFmtId="0" fontId="1" fillId="19" borderId="0" xfId="0" applyFont="1" applyFill="1"/>
    <xf numFmtId="0" fontId="1" fillId="20" borderId="0" xfId="0" applyFont="1" applyFill="1"/>
    <xf numFmtId="0" fontId="1" fillId="21" borderId="0" xfId="0" applyFont="1" applyFill="1"/>
    <xf numFmtId="0" fontId="1" fillId="22" borderId="0" xfId="0" applyFont="1" applyFill="1"/>
    <xf numFmtId="0" fontId="1" fillId="23" borderId="0" xfId="0" applyFont="1" applyFill="1"/>
    <xf numFmtId="0" fontId="1" fillId="24" borderId="0" xfId="0" applyFont="1" applyFill="1"/>
    <xf numFmtId="0" fontId="1" fillId="25" borderId="0" xfId="0" applyFont="1" applyFill="1"/>
    <xf numFmtId="0" fontId="1" fillId="26" borderId="0" xfId="0" applyFont="1" applyFill="1"/>
    <xf numFmtId="0" fontId="1" fillId="27" borderId="0" xfId="0" applyFont="1" applyFill="1"/>
    <xf numFmtId="0" fontId="1" fillId="28" borderId="0" xfId="0" applyFont="1" applyFill="1"/>
    <xf numFmtId="0" fontId="1" fillId="29" borderId="0" xfId="0" applyFont="1" applyFill="1"/>
    <xf numFmtId="0" fontId="1" fillId="30" borderId="0" xfId="0" applyFont="1" applyFill="1"/>
    <xf numFmtId="0" fontId="1" fillId="31" borderId="0" xfId="0" applyFont="1" applyFill="1"/>
    <xf numFmtId="0" fontId="48" fillId="0" borderId="0" xfId="0" applyFont="1" applyAlignment="1">
      <alignment wrapText="1"/>
    </xf>
    <xf numFmtId="0" fontId="6" fillId="0" borderId="0" xfId="0" applyFont="1" applyAlignment="1">
      <alignment wrapText="1"/>
    </xf>
    <xf numFmtId="0" fontId="73" fillId="0" borderId="0" xfId="0" applyFont="1" applyAlignment="1">
      <alignment wrapText="1"/>
    </xf>
    <xf numFmtId="0" fontId="74" fillId="7" borderId="26" xfId="2" applyFont="1" applyFill="1" applyBorder="1" applyAlignment="1" applyProtection="1">
      <alignment horizontal="center" vertical="center" wrapText="1"/>
      <protection locked="0" hidden="1"/>
    </xf>
    <xf numFmtId="0" fontId="56" fillId="11" borderId="12" xfId="2" applyFont="1" applyFill="1" applyBorder="1"/>
    <xf numFmtId="0" fontId="43" fillId="9" borderId="18" xfId="0" applyFont="1" applyFill="1" applyBorder="1" applyAlignment="1" applyProtection="1">
      <alignment horizontal="center" vertical="center"/>
      <protection locked="0"/>
    </xf>
    <xf numFmtId="0" fontId="15" fillId="2" borderId="18" xfId="0" applyFont="1" applyFill="1" applyBorder="1" applyAlignment="1" applyProtection="1">
      <alignment horizontal="center" vertical="center"/>
      <protection locked="0"/>
    </xf>
    <xf numFmtId="0" fontId="76" fillId="7" borderId="12" xfId="3" applyFont="1" applyFill="1" applyAlignment="1" applyProtection="1">
      <alignment horizontal="right" vertical="center" wrapText="1"/>
      <protection locked="0" hidden="1"/>
    </xf>
    <xf numFmtId="0" fontId="40" fillId="13" borderId="12" xfId="0" applyFont="1" applyFill="1" applyBorder="1" applyAlignment="1">
      <alignment vertical="top"/>
    </xf>
    <xf numFmtId="0" fontId="46" fillId="14" borderId="28" xfId="2" applyFill="1" applyBorder="1" applyAlignment="1" applyProtection="1">
      <alignment horizontal="center" vertical="center" wrapText="1"/>
      <protection locked="0" hidden="1"/>
    </xf>
    <xf numFmtId="0" fontId="46" fillId="14" borderId="24" xfId="2" applyFill="1" applyBorder="1" applyAlignment="1" applyProtection="1">
      <alignment horizontal="center" vertical="center" wrapText="1"/>
      <protection locked="0" hidden="1"/>
    </xf>
    <xf numFmtId="0" fontId="46" fillId="7" borderId="24" xfId="2" applyFill="1" applyBorder="1" applyAlignment="1" applyProtection="1">
      <alignment horizontal="center" vertical="center" wrapText="1"/>
      <protection locked="0" hidden="1"/>
    </xf>
    <xf numFmtId="0" fontId="46" fillId="11" borderId="24" xfId="2" applyFill="1" applyBorder="1" applyAlignment="1" applyProtection="1">
      <alignment horizontal="center" vertical="center" wrapText="1"/>
      <protection locked="0" hidden="1"/>
    </xf>
    <xf numFmtId="0" fontId="74" fillId="11" borderId="26" xfId="2" applyFont="1" applyFill="1" applyBorder="1" applyAlignment="1" applyProtection="1">
      <alignment horizontal="center" vertical="center" wrapText="1"/>
      <protection locked="0" hidden="1"/>
    </xf>
    <xf numFmtId="0" fontId="68" fillId="11" borderId="28" xfId="3" applyFont="1" applyFill="1" applyBorder="1" applyAlignment="1" applyProtection="1">
      <alignment horizontal="center" vertical="center" wrapText="1"/>
      <protection locked="0" hidden="1"/>
    </xf>
    <xf numFmtId="0" fontId="71" fillId="14" borderId="26" xfId="2" applyFont="1" applyFill="1" applyBorder="1" applyAlignment="1" applyProtection="1">
      <alignment horizontal="center" vertical="center" wrapText="1"/>
      <protection locked="0" hidden="1"/>
    </xf>
    <xf numFmtId="0" fontId="68" fillId="14" borderId="28" xfId="3" applyFont="1" applyFill="1" applyBorder="1" applyAlignment="1" applyProtection="1">
      <alignment horizontal="center" vertical="center" wrapText="1"/>
      <protection locked="0" hidden="1"/>
    </xf>
    <xf numFmtId="0" fontId="69" fillId="11" borderId="24" xfId="2" applyFont="1" applyFill="1" applyBorder="1" applyAlignment="1" applyProtection="1">
      <alignment horizontal="center" vertical="center" wrapText="1"/>
      <protection locked="0" hidden="1"/>
    </xf>
    <xf numFmtId="0" fontId="71" fillId="11" borderId="26" xfId="2" applyFont="1" applyFill="1" applyBorder="1" applyAlignment="1" applyProtection="1">
      <alignment horizontal="center" vertical="center" wrapText="1"/>
      <protection locked="0" hidden="1"/>
    </xf>
    <xf numFmtId="0" fontId="12" fillId="2" borderId="12" xfId="0" applyFont="1" applyFill="1" applyBorder="1" applyAlignment="1">
      <alignment horizontal="left" vertical="top"/>
    </xf>
    <xf numFmtId="0" fontId="4" fillId="7" borderId="12" xfId="0" applyFont="1" applyFill="1" applyBorder="1"/>
    <xf numFmtId="0" fontId="15" fillId="8" borderId="12" xfId="0" applyFont="1" applyFill="1" applyBorder="1" applyAlignment="1">
      <alignment vertical="top" wrapText="1"/>
    </xf>
    <xf numFmtId="0" fontId="0" fillId="7" borderId="12" xfId="0" applyFill="1" applyBorder="1"/>
    <xf numFmtId="0" fontId="43" fillId="9" borderId="18" xfId="0" applyFont="1" applyFill="1" applyBorder="1" applyAlignment="1" applyProtection="1">
      <alignment horizontal="center" vertical="center"/>
      <protection locked="0"/>
    </xf>
    <xf numFmtId="0" fontId="45" fillId="7" borderId="18" xfId="0" applyFont="1" applyFill="1" applyBorder="1" applyProtection="1">
      <protection locked="0"/>
    </xf>
    <xf numFmtId="0" fontId="43" fillId="5" borderId="18" xfId="0" applyFont="1" applyFill="1" applyBorder="1" applyAlignment="1">
      <alignment vertical="center"/>
    </xf>
    <xf numFmtId="0" fontId="44" fillId="0" borderId="18" xfId="0" applyFont="1" applyBorder="1"/>
    <xf numFmtId="0" fontId="14" fillId="2" borderId="12" xfId="0" applyFont="1" applyFill="1" applyBorder="1" applyAlignment="1">
      <alignment horizontal="center"/>
    </xf>
    <xf numFmtId="0" fontId="4" fillId="0" borderId="12" xfId="0" applyFont="1" applyBorder="1"/>
    <xf numFmtId="0" fontId="18" fillId="2" borderId="12" xfId="0" applyFont="1" applyFill="1" applyBorder="1" applyAlignment="1">
      <alignment horizontal="center" vertical="center"/>
    </xf>
    <xf numFmtId="0" fontId="4" fillId="7" borderId="8" xfId="0" applyFont="1" applyFill="1" applyBorder="1"/>
    <xf numFmtId="0" fontId="4" fillId="7" borderId="9" xfId="0" applyFont="1" applyFill="1" applyBorder="1"/>
    <xf numFmtId="0" fontId="4" fillId="7" borderId="10" xfId="0" applyFont="1" applyFill="1" applyBorder="1"/>
    <xf numFmtId="0" fontId="16" fillId="2" borderId="12" xfId="0" applyFont="1" applyFill="1" applyBorder="1" applyAlignment="1">
      <alignment horizontal="left" vertical="top"/>
    </xf>
    <xf numFmtId="0" fontId="34" fillId="4" borderId="2" xfId="0" applyFont="1" applyFill="1" applyBorder="1" applyAlignment="1">
      <alignment horizontal="center"/>
    </xf>
    <xf numFmtId="0" fontId="11" fillId="4" borderId="5" xfId="0" applyFont="1" applyFill="1" applyBorder="1" applyAlignment="1">
      <alignment horizontal="left" vertical="center"/>
    </xf>
    <xf numFmtId="0" fontId="22" fillId="6" borderId="2" xfId="0" applyFont="1" applyFill="1" applyBorder="1" applyAlignment="1">
      <alignment horizontal="left" vertical="center"/>
    </xf>
    <xf numFmtId="0" fontId="4" fillId="0" borderId="4" xfId="0" applyFont="1" applyBorder="1"/>
    <xf numFmtId="0" fontId="29" fillId="4" borderId="5" xfId="0" applyFont="1" applyFill="1" applyBorder="1" applyAlignment="1">
      <alignment horizontal="left" vertical="top"/>
    </xf>
    <xf numFmtId="0" fontId="4" fillId="0" borderId="6" xfId="0" applyFont="1" applyBorder="1"/>
    <xf numFmtId="0" fontId="4" fillId="0" borderId="7" xfId="0" applyFont="1" applyBorder="1"/>
    <xf numFmtId="0" fontId="4" fillId="0" borderId="8" xfId="0" applyFont="1" applyBorder="1"/>
    <xf numFmtId="0" fontId="4" fillId="0" borderId="9" xfId="0" applyFont="1" applyBorder="1"/>
    <xf numFmtId="0" fontId="4" fillId="0" borderId="10" xfId="0" applyFont="1" applyBorder="1"/>
    <xf numFmtId="0" fontId="11" fillId="4" borderId="5" xfId="0" applyFont="1" applyFill="1" applyBorder="1" applyAlignment="1">
      <alignment horizontal="left"/>
    </xf>
    <xf numFmtId="0" fontId="22" fillId="6" borderId="1" xfId="0" applyFont="1" applyFill="1" applyBorder="1" applyAlignment="1">
      <alignment horizontal="left" vertical="top"/>
    </xf>
    <xf numFmtId="0" fontId="23" fillId="6" borderId="5" xfId="0" applyFont="1" applyFill="1" applyBorder="1" applyAlignment="1">
      <alignment horizontal="center" vertical="top" wrapText="1"/>
    </xf>
    <xf numFmtId="0" fontId="33" fillId="4" borderId="2" xfId="0" applyFont="1" applyFill="1" applyBorder="1" applyAlignment="1">
      <alignment horizontal="left"/>
    </xf>
    <xf numFmtId="0" fontId="35" fillId="2" borderId="12" xfId="0" applyFont="1" applyFill="1" applyBorder="1" applyAlignment="1">
      <alignment horizontal="left" vertical="top" wrapText="1"/>
    </xf>
    <xf numFmtId="0" fontId="35" fillId="13" borderId="5" xfId="0" applyFont="1" applyFill="1" applyBorder="1" applyAlignment="1">
      <alignment horizontal="left" vertical="top" wrapText="1"/>
    </xf>
    <xf numFmtId="0" fontId="53" fillId="7" borderId="20" xfId="0" applyFont="1" applyFill="1" applyBorder="1" applyAlignment="1" applyProtection="1">
      <alignment horizontal="center"/>
      <protection locked="0"/>
    </xf>
    <xf numFmtId="0" fontId="53" fillId="7" borderId="21" xfId="0" applyFont="1" applyFill="1" applyBorder="1" applyAlignment="1" applyProtection="1">
      <alignment horizontal="center"/>
      <protection locked="0"/>
    </xf>
    <xf numFmtId="0" fontId="40" fillId="4" borderId="2" xfId="0" applyFont="1" applyFill="1" applyBorder="1" applyAlignment="1">
      <alignment horizontal="right"/>
    </xf>
    <xf numFmtId="0" fontId="4" fillId="0" borderId="3" xfId="0" applyFont="1" applyBorder="1"/>
    <xf numFmtId="0" fontId="54" fillId="4" borderId="5" xfId="0" applyFont="1" applyFill="1" applyBorder="1"/>
    <xf numFmtId="0" fontId="55" fillId="0" borderId="6" xfId="0" applyFont="1" applyBorder="1"/>
    <xf numFmtId="0" fontId="55" fillId="0" borderId="7" xfId="0" applyFont="1" applyBorder="1"/>
    <xf numFmtId="0" fontId="55" fillId="0" borderId="8" xfId="0" applyFont="1" applyBorder="1"/>
    <xf numFmtId="0" fontId="55" fillId="0" borderId="9" xfId="0" applyFont="1" applyBorder="1"/>
    <xf numFmtId="0" fontId="55" fillId="0" borderId="10" xfId="0" applyFont="1" applyBorder="1"/>
    <xf numFmtId="0" fontId="77" fillId="11" borderId="22" xfId="3" applyFont="1" applyFill="1" applyBorder="1" applyAlignment="1">
      <alignment horizontal="center" vertical="center" textRotation="90"/>
    </xf>
    <xf numFmtId="0" fontId="77" fillId="11" borderId="25" xfId="3" applyFont="1" applyFill="1" applyBorder="1" applyAlignment="1">
      <alignment horizontal="center" vertical="center" textRotation="90"/>
    </xf>
    <xf numFmtId="0" fontId="77" fillId="11" borderId="27" xfId="3" applyFont="1" applyFill="1" applyBorder="1" applyAlignment="1">
      <alignment horizontal="center" vertical="center" textRotation="90"/>
    </xf>
    <xf numFmtId="0" fontId="1" fillId="7" borderId="12" xfId="3" applyFill="1" applyAlignment="1">
      <alignment horizontal="left" vertical="top" wrapText="1"/>
    </xf>
    <xf numFmtId="0" fontId="75" fillId="7" borderId="0" xfId="2" applyFont="1" applyFill="1" applyAlignment="1">
      <alignment horizontal="center" vertical="top"/>
    </xf>
    <xf numFmtId="0" fontId="40" fillId="13" borderId="12" xfId="0" applyFont="1" applyFill="1" applyBorder="1" applyAlignment="1">
      <alignment horizontal="right" vertical="center"/>
    </xf>
    <xf numFmtId="0" fontId="79" fillId="7" borderId="0" xfId="2" applyFont="1" applyFill="1" applyAlignment="1">
      <alignment horizontal="center" vertical="top"/>
    </xf>
    <xf numFmtId="0" fontId="65" fillId="7" borderId="12" xfId="3" applyFont="1" applyFill="1" applyAlignment="1">
      <alignment horizontal="left" vertical="center" wrapText="1"/>
    </xf>
    <xf numFmtId="0" fontId="57" fillId="11" borderId="12" xfId="3" applyFont="1" applyFill="1" applyAlignment="1" applyProtection="1">
      <alignment horizontal="center" vertical="center"/>
      <protection locked="0" hidden="1"/>
    </xf>
    <xf numFmtId="0" fontId="49" fillId="11" borderId="12" xfId="3" applyFont="1" applyFill="1" applyAlignment="1" applyProtection="1">
      <alignment horizontal="center" vertical="center"/>
      <protection locked="0" hidden="1"/>
    </xf>
    <xf numFmtId="0" fontId="61" fillId="11" borderId="22" xfId="3" applyFont="1" applyFill="1" applyBorder="1" applyAlignment="1">
      <alignment horizontal="center" vertical="center" textRotation="90"/>
    </xf>
    <xf numFmtId="0" fontId="61" fillId="11" borderId="25" xfId="3" applyFont="1" applyFill="1" applyBorder="1" applyAlignment="1">
      <alignment horizontal="center" vertical="center" textRotation="90"/>
    </xf>
    <xf numFmtId="0" fontId="61" fillId="11" borderId="27" xfId="3" applyFont="1" applyFill="1" applyBorder="1" applyAlignment="1">
      <alignment horizontal="center" vertical="center" textRotation="90"/>
    </xf>
  </cellXfs>
  <cellStyles count="8">
    <cellStyle name="Hyperlink" xfId="2" builtinId="8"/>
    <cellStyle name="Normal" xfId="0" builtinId="0"/>
    <cellStyle name="Normal 2" xfId="1" xr:uid="{EA811C19-8D4E-F44E-896B-B16979F14F32}"/>
    <cellStyle name="Normal 3" xfId="3" xr:uid="{D6641DF8-7ADD-AA43-B997-C1A6CB1C394E}"/>
    <cellStyle name="Normal 6" xfId="4" xr:uid="{BC5DDC16-C81E-5A47-AE8D-A2BF2AF27193}"/>
    <cellStyle name="Normal 7" xfId="5" xr:uid="{8EF9B200-8E12-7A4B-833F-2DD9B9D2B5BB}"/>
    <cellStyle name="Percent 2" xfId="6" xr:uid="{2577BB92-77A2-9D44-B126-C69693861341}"/>
    <cellStyle name="Percent 5" xfId="7" xr:uid="{7CBA6236-3908-2442-B959-F2C9C4FFD3F5}"/>
  </cellStyles>
  <dxfs count="3">
    <dxf>
      <fill>
        <patternFill>
          <bgColor rgb="FFFFF3D0"/>
        </patternFill>
      </fill>
    </dxf>
    <dxf>
      <fill>
        <patternFill>
          <bgColor rgb="FFFFF3D0"/>
        </patternFill>
      </fill>
    </dxf>
    <dxf>
      <fill>
        <patternFill>
          <bgColor rgb="FFFFF3D0"/>
        </patternFill>
      </fill>
    </dxf>
  </dxfs>
  <tableStyles count="0" defaultTableStyle="TableStyleMedium2" defaultPivotStyle="PivotStyleLight16"/>
  <colors>
    <mruColors>
      <color rgb="FFFFF2EB"/>
      <color rgb="FF31869B"/>
      <color rgb="FF595959"/>
      <color rgb="FFFFF3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customschemas.google.com/relationships/workbookmetadata" Target="metadata"/></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baseline="0">
                <a:solidFill>
                  <a:schemeClr val="lt1">
                    <a:lumMod val="85000"/>
                  </a:schemeClr>
                </a:solidFill>
                <a:latin typeface="+mn-lt"/>
                <a:ea typeface="+mn-ea"/>
                <a:cs typeface="+mn-cs"/>
              </a:defRPr>
            </a:pPr>
            <a:r>
              <a:rPr lang="en-US" sz="1600"/>
              <a:t>Pitching</a:t>
            </a:r>
            <a:r>
              <a:rPr lang="en-US" sz="1600" baseline="0"/>
              <a:t> Personality Matrix</a:t>
            </a:r>
            <a:endParaRPr lang="en-US" sz="1600"/>
          </a:p>
        </c:rich>
      </c:tx>
      <c:overlay val="0"/>
      <c:spPr>
        <a:noFill/>
        <a:ln>
          <a:noFill/>
        </a:ln>
        <a:effectLst/>
      </c:spPr>
    </c:title>
    <c:autoTitleDeleted val="0"/>
    <c:plotArea>
      <c:layout/>
      <c:barChart>
        <c:barDir val="bar"/>
        <c:grouping val="clustered"/>
        <c:varyColors val="0"/>
        <c:ser>
          <c:idx val="0"/>
          <c:order val="0"/>
          <c:spPr>
            <a:noFill/>
            <a:ln w="9525" cap="flat" cmpd="sng" algn="ctr">
              <a:solidFill>
                <a:schemeClr val="tx1">
                  <a:lumMod val="50000"/>
                  <a:lumOff val="50000"/>
                </a:schemeClr>
              </a:solidFill>
              <a:miter lim="800000"/>
            </a:ln>
            <a:effectLst>
              <a:glow rad="63500">
                <a:schemeClr val="tx1">
                  <a:lumMod val="50000"/>
                  <a:lumOff val="50000"/>
                  <a:alpha val="25000"/>
                </a:schemeClr>
              </a:glow>
            </a:effectLst>
          </c:spPr>
          <c:invertIfNegative val="0"/>
          <c:dLbls>
            <c:dLbl>
              <c:idx val="0"/>
              <c:tx>
                <c:rich>
                  <a:bodyPr/>
                  <a:lstStyle/>
                  <a:p>
                    <a:fld id="{790C894B-D2A3-A244-9C51-53E3D3A23F5D}"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6D3C-2848-B531-389ABEB49CED}"/>
                </c:ext>
              </c:extLst>
            </c:dLbl>
            <c:dLbl>
              <c:idx val="1"/>
              <c:tx>
                <c:rich>
                  <a:bodyPr/>
                  <a:lstStyle/>
                  <a:p>
                    <a:fld id="{CF274C0F-4B55-2141-A97B-86CF0A6F62E0}"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6D3C-2848-B531-389ABEB49CED}"/>
                </c:ext>
              </c:extLst>
            </c:dLbl>
            <c:dLbl>
              <c:idx val="2"/>
              <c:tx>
                <c:rich>
                  <a:bodyPr/>
                  <a:lstStyle/>
                  <a:p>
                    <a:fld id="{2FFD05B8-DDF1-5848-987F-AAB680808589}"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6D3C-2848-B531-389ABEB49CED}"/>
                </c:ext>
              </c:extLst>
            </c:dLbl>
            <c:dLbl>
              <c:idx val="3"/>
              <c:tx>
                <c:rich>
                  <a:bodyPr/>
                  <a:lstStyle/>
                  <a:p>
                    <a:fld id="{835A2799-6923-0148-8430-867DB3AEF4C5}"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6D3C-2848-B531-389ABEB49CED}"/>
                </c:ext>
              </c:extLst>
            </c:dLbl>
            <c:dLbl>
              <c:idx val="4"/>
              <c:tx>
                <c:rich>
                  <a:bodyPr/>
                  <a:lstStyle/>
                  <a:p>
                    <a:fld id="{B0DEDCF7-C324-3645-894F-2FCB51C262B9}"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6D3C-2848-B531-389ABEB49CED}"/>
                </c:ext>
              </c:extLst>
            </c:dLbl>
            <c:dLbl>
              <c:idx val="5"/>
              <c:tx>
                <c:rich>
                  <a:bodyPr/>
                  <a:lstStyle/>
                  <a:p>
                    <a:fld id="{FB0CF7BA-841D-6849-B6E8-BFB92D123BE1}"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6D3C-2848-B531-389ABEB49CED}"/>
                </c:ext>
              </c:extLst>
            </c:dLbl>
            <c:dLbl>
              <c:idx val="6"/>
              <c:tx>
                <c:rich>
                  <a:bodyPr/>
                  <a:lstStyle/>
                  <a:p>
                    <a:fld id="{9E7F5171-8A67-CB48-9D7D-3BBBCEB8B8B9}"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6D3C-2848-B531-389ABEB49CED}"/>
                </c:ext>
              </c:extLst>
            </c:dLbl>
            <c:dLbl>
              <c:idx val="7"/>
              <c:tx>
                <c:rich>
                  <a:bodyPr/>
                  <a:lstStyle/>
                  <a:p>
                    <a:fld id="{A1FA37E7-FB08-E744-9945-6F5EFB7AA187}"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6D3C-2848-B531-389ABEB49CED}"/>
                </c:ext>
              </c:extLst>
            </c:dLbl>
            <c:dLbl>
              <c:idx val="8"/>
              <c:tx>
                <c:rich>
                  <a:bodyPr/>
                  <a:lstStyle/>
                  <a:p>
                    <a:fld id="{EDA9E294-5340-254A-9001-6B889C28B26E}"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6D3C-2848-B531-389ABEB49CED}"/>
                </c:ext>
              </c:extLst>
            </c:dLbl>
            <c:dLbl>
              <c:idx val="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C-6D3C-2848-B531-389ABEB49CED}"/>
                </c:ext>
              </c:extLst>
            </c:dLbl>
            <c:dLbl>
              <c:idx val="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D-6D3C-2848-B531-389ABEB49CED}"/>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lt1">
                        <a:lumMod val="7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Sheet1!$D$2:$D$12</c:f>
              <c:strCache>
                <c:ptCount val="11"/>
                <c:pt idx="0">
                  <c:v>Relaxed</c:v>
                </c:pt>
                <c:pt idx="1">
                  <c:v>Aggressive</c:v>
                </c:pt>
                <c:pt idx="2">
                  <c:v>Carefree</c:v>
                </c:pt>
                <c:pt idx="3">
                  <c:v>Serious</c:v>
                </c:pt>
                <c:pt idx="4">
                  <c:v>Tense</c:v>
                </c:pt>
                <c:pt idx="5">
                  <c:v>Loose</c:v>
                </c:pt>
                <c:pt idx="6">
                  <c:v>Calm</c:v>
                </c:pt>
                <c:pt idx="7">
                  <c:v>Amped Up</c:v>
                </c:pt>
                <c:pt idx="8">
                  <c:v>Adaptable</c:v>
                </c:pt>
                <c:pt idx="9">
                  <c:v>Structured</c:v>
                </c:pt>
                <c:pt idx="10">
                  <c:v>Mindfulness</c:v>
                </c:pt>
              </c:strCache>
            </c:strRef>
          </c:cat>
          <c:val>
            <c:numRef>
              <c:f>Sheet1!$E$2:$E$12</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5="http://schemas.microsoft.com/office/drawing/2012/chart" uri="{02D57815-91ED-43cb-92C2-25804820EDAC}">
              <c15:datalabelsRange>
                <c15:f>Sheet1!$G$2:$G$10</c15:f>
                <c15:dlblRangeCache>
                  <c:ptCount val="9"/>
                </c15:dlblRangeCache>
              </c15:datalabelsRange>
            </c:ext>
            <c:ext xmlns:c16="http://schemas.microsoft.com/office/drawing/2014/chart" uri="{C3380CC4-5D6E-409C-BE32-E72D297353CC}">
              <c16:uniqueId val="{00000006-6D3C-2848-B531-389ABEB49CED}"/>
            </c:ext>
          </c:extLst>
        </c:ser>
        <c:ser>
          <c:idx val="1"/>
          <c:order val="1"/>
          <c:spPr>
            <a:gradFill>
              <a:gsLst>
                <a:gs pos="0">
                  <a:srgbClr val="FFFF00"/>
                </a:gs>
                <a:gs pos="60000">
                  <a:srgbClr val="FF9709"/>
                </a:gs>
                <a:gs pos="35000">
                  <a:srgbClr val="FFC000"/>
                </a:gs>
              </a:gsLst>
              <a:lin ang="19200000" scaled="0"/>
            </a:gradFill>
            <a:ln w="9525" cap="flat" cmpd="sng" algn="ctr">
              <a:solidFill>
                <a:srgbClr val="FFC000"/>
              </a:solidFill>
              <a:miter lim="800000"/>
            </a:ln>
            <a:effectLst>
              <a:glow rad="63500">
                <a:srgbClr val="FFC000">
                  <a:alpha val="25000"/>
                </a:srgbClr>
              </a:glow>
            </a:effectLst>
          </c:spPr>
          <c:invertIfNegative val="0"/>
          <c:cat>
            <c:strRef>
              <c:f>Sheet1!$D$2:$D$12</c:f>
              <c:strCache>
                <c:ptCount val="11"/>
                <c:pt idx="0">
                  <c:v>Relaxed</c:v>
                </c:pt>
                <c:pt idx="1">
                  <c:v>Aggressive</c:v>
                </c:pt>
                <c:pt idx="2">
                  <c:v>Carefree</c:v>
                </c:pt>
                <c:pt idx="3">
                  <c:v>Serious</c:v>
                </c:pt>
                <c:pt idx="4">
                  <c:v>Tense</c:v>
                </c:pt>
                <c:pt idx="5">
                  <c:v>Loose</c:v>
                </c:pt>
                <c:pt idx="6">
                  <c:v>Calm</c:v>
                </c:pt>
                <c:pt idx="7">
                  <c:v>Amped Up</c:v>
                </c:pt>
                <c:pt idx="8">
                  <c:v>Adaptable</c:v>
                </c:pt>
                <c:pt idx="9">
                  <c:v>Structured</c:v>
                </c:pt>
                <c:pt idx="10">
                  <c:v>Mindfulness</c:v>
                </c:pt>
              </c:strCache>
            </c:strRef>
          </c:cat>
          <c:val>
            <c:numRef>
              <c:f>Sheet1!$F$2:$F$12</c:f>
              <c:numCache>
                <c:formatCode>General</c:formatCode>
                <c:ptCount val="11"/>
                <c:pt idx="0">
                  <c:v>0.5</c:v>
                </c:pt>
                <c:pt idx="1">
                  <c:v>0.5</c:v>
                </c:pt>
                <c:pt idx="2">
                  <c:v>0.5</c:v>
                </c:pt>
                <c:pt idx="3">
                  <c:v>0.5</c:v>
                </c:pt>
                <c:pt idx="4">
                  <c:v>0.5</c:v>
                </c:pt>
                <c:pt idx="5">
                  <c:v>0.5</c:v>
                </c:pt>
                <c:pt idx="6">
                  <c:v>0.5</c:v>
                </c:pt>
                <c:pt idx="7">
                  <c:v>0.5</c:v>
                </c:pt>
                <c:pt idx="8">
                  <c:v>0.5</c:v>
                </c:pt>
                <c:pt idx="9">
                  <c:v>0.5</c:v>
                </c:pt>
                <c:pt idx="10">
                  <c:v>0</c:v>
                </c:pt>
              </c:numCache>
            </c:numRef>
          </c:val>
          <c:extLst>
            <c:ext xmlns:c16="http://schemas.microsoft.com/office/drawing/2014/chart" uri="{C3380CC4-5D6E-409C-BE32-E72D297353CC}">
              <c16:uniqueId val="{00000008-6D3C-2848-B531-389ABEB49CED}"/>
            </c:ext>
          </c:extLst>
        </c:ser>
        <c:dLbls>
          <c:showLegendKey val="0"/>
          <c:showVal val="0"/>
          <c:showCatName val="0"/>
          <c:showSerName val="0"/>
          <c:showPercent val="0"/>
          <c:showBubbleSize val="0"/>
        </c:dLbls>
        <c:gapWidth val="114"/>
        <c:overlap val="100"/>
        <c:axId val="1884474415"/>
        <c:axId val="1005545919"/>
      </c:barChart>
      <c:catAx>
        <c:axId val="1884474415"/>
        <c:scaling>
          <c:orientation val="minMax"/>
        </c:scaling>
        <c:delete val="0"/>
        <c:axPos val="l"/>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lt1">
                    <a:lumMod val="75000"/>
                  </a:schemeClr>
                </a:solidFill>
                <a:latin typeface="+mn-lt"/>
                <a:ea typeface="+mn-ea"/>
                <a:cs typeface="+mn-cs"/>
              </a:defRPr>
            </a:pPr>
            <a:endParaRPr lang="en-US"/>
          </a:p>
        </c:txPr>
        <c:crossAx val="1005545919"/>
        <c:crosses val="autoZero"/>
        <c:auto val="1"/>
        <c:lblAlgn val="ctr"/>
        <c:lblOffset val="100"/>
        <c:noMultiLvlLbl val="0"/>
      </c:catAx>
      <c:valAx>
        <c:axId val="1005545919"/>
        <c:scaling>
          <c:orientation val="minMax"/>
        </c:scaling>
        <c:delete val="1"/>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crossAx val="188447441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cap="none" baseline="0">
                <a:solidFill>
                  <a:schemeClr val="lt1">
                    <a:lumMod val="85000"/>
                  </a:schemeClr>
                </a:solidFill>
                <a:latin typeface="+mn-lt"/>
                <a:ea typeface="+mn-ea"/>
                <a:cs typeface="+mn-cs"/>
              </a:defRPr>
            </a:pPr>
            <a:r>
              <a:rPr lang="en-US" sz="2400"/>
              <a:t>Pitching</a:t>
            </a:r>
            <a:r>
              <a:rPr lang="en-US" sz="2400" baseline="0"/>
              <a:t> Personality Profile</a:t>
            </a:r>
            <a:endParaRPr lang="en-US" sz="2400"/>
          </a:p>
        </c:rich>
      </c:tx>
      <c:layout>
        <c:manualLayout>
          <c:xMode val="edge"/>
          <c:yMode val="edge"/>
          <c:x val="0.29464071856287427"/>
          <c:y val="4.2065009560229447E-2"/>
        </c:manualLayout>
      </c:layout>
      <c:overlay val="0"/>
      <c:spPr>
        <a:noFill/>
        <a:ln>
          <a:noFill/>
        </a:ln>
        <a:effectLst/>
      </c:spPr>
    </c:title>
    <c:autoTitleDeleted val="0"/>
    <c:plotArea>
      <c:layout>
        <c:manualLayout>
          <c:layoutTarget val="inner"/>
          <c:xMode val="edge"/>
          <c:yMode val="edge"/>
          <c:x val="0.2165946630807378"/>
          <c:y val="0.15859125878863611"/>
          <c:w val="0.59610519119241834"/>
          <c:h val="0.77108986615678776"/>
        </c:manualLayout>
      </c:layout>
      <c:barChart>
        <c:barDir val="bar"/>
        <c:grouping val="clustered"/>
        <c:varyColors val="0"/>
        <c:ser>
          <c:idx val="0"/>
          <c:order val="0"/>
          <c:spPr>
            <a:noFill/>
            <a:ln w="9525" cap="flat" cmpd="sng" algn="ctr">
              <a:solidFill>
                <a:schemeClr val="tx1">
                  <a:lumMod val="50000"/>
                  <a:lumOff val="50000"/>
                </a:schemeClr>
              </a:solidFill>
              <a:miter lim="800000"/>
            </a:ln>
            <a:effectLst>
              <a:glow rad="63500">
                <a:schemeClr val="tx1">
                  <a:lumMod val="50000"/>
                  <a:lumOff val="50000"/>
                  <a:alpha val="25000"/>
                </a:schemeClr>
              </a:glow>
            </a:effectLst>
          </c:spPr>
          <c:invertIfNegative val="0"/>
          <c:dLbls>
            <c:dLbl>
              <c:idx val="0"/>
              <c:tx>
                <c:rich>
                  <a:bodyPr/>
                  <a:lstStyle/>
                  <a:p>
                    <a:fld id="{64F702C3-6692-2C4F-A109-A82C157044EF}"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918C-F247-AD61-422ED394BAC1}"/>
                </c:ext>
              </c:extLst>
            </c:dLbl>
            <c:dLbl>
              <c:idx val="1"/>
              <c:tx>
                <c:rich>
                  <a:bodyPr/>
                  <a:lstStyle/>
                  <a:p>
                    <a:fld id="{44DB9321-AA04-9945-9D4E-E807151BAB30}"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918C-F247-AD61-422ED394BAC1}"/>
                </c:ext>
              </c:extLst>
            </c:dLbl>
            <c:dLbl>
              <c:idx val="2"/>
              <c:tx>
                <c:rich>
                  <a:bodyPr/>
                  <a:lstStyle/>
                  <a:p>
                    <a:fld id="{854535B5-1BFA-5D40-BB09-8163A747648F}"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918C-F247-AD61-422ED394BAC1}"/>
                </c:ext>
              </c:extLst>
            </c:dLbl>
            <c:dLbl>
              <c:idx val="3"/>
              <c:tx>
                <c:rich>
                  <a:bodyPr/>
                  <a:lstStyle/>
                  <a:p>
                    <a:fld id="{31ED0848-CB66-4940-BA4A-23B4380606BC}"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918C-F247-AD61-422ED394BAC1}"/>
                </c:ext>
              </c:extLst>
            </c:dLbl>
            <c:dLbl>
              <c:idx val="4"/>
              <c:tx>
                <c:rich>
                  <a:bodyPr/>
                  <a:lstStyle/>
                  <a:p>
                    <a:fld id="{EAA4918E-F698-704B-B6CD-E355AD23617B}"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918C-F247-AD61-422ED394BAC1}"/>
                </c:ext>
              </c:extLst>
            </c:dLbl>
            <c:dLbl>
              <c:idx val="5"/>
              <c:tx>
                <c:rich>
                  <a:bodyPr/>
                  <a:lstStyle/>
                  <a:p>
                    <a:fld id="{8AF4C844-434B-6C41-9C6E-32B727127B67}"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918C-F247-AD61-422ED394BAC1}"/>
                </c:ext>
              </c:extLst>
            </c:dLbl>
            <c:dLbl>
              <c:idx val="6"/>
              <c:tx>
                <c:rich>
                  <a:bodyPr/>
                  <a:lstStyle/>
                  <a:p>
                    <a:fld id="{B66059FE-12FA-C94A-BA22-C7B25EBD2C9E}"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918C-F247-AD61-422ED394BAC1}"/>
                </c:ext>
              </c:extLst>
            </c:dLbl>
            <c:dLbl>
              <c:idx val="7"/>
              <c:tx>
                <c:rich>
                  <a:bodyPr/>
                  <a:lstStyle/>
                  <a:p>
                    <a:fld id="{8D071E68-834D-2749-A6CD-4D53F58764AD}"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918C-F247-AD61-422ED394BAC1}"/>
                </c:ext>
              </c:extLst>
            </c:dLbl>
            <c:dLbl>
              <c:idx val="8"/>
              <c:tx>
                <c:rich>
                  <a:bodyPr/>
                  <a:lstStyle/>
                  <a:p>
                    <a:fld id="{5C6E2FBF-98B6-E04C-83F3-1F619F46113F}"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918C-F247-AD61-422ED394BAC1}"/>
                </c:ext>
              </c:extLst>
            </c:dLbl>
            <c:dLbl>
              <c:idx val="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9-918C-F247-AD61-422ED394BAC1}"/>
                </c:ext>
              </c:extLst>
            </c:dLbl>
            <c:dLbl>
              <c:idx val="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A-918C-F247-AD61-422ED394BAC1}"/>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lt1">
                        <a:lumMod val="7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Sheet1!$D$2:$D$12</c:f>
              <c:strCache>
                <c:ptCount val="11"/>
                <c:pt idx="0">
                  <c:v>Relaxed</c:v>
                </c:pt>
                <c:pt idx="1">
                  <c:v>Aggressive</c:v>
                </c:pt>
                <c:pt idx="2">
                  <c:v>Carefree</c:v>
                </c:pt>
                <c:pt idx="3">
                  <c:v>Serious</c:v>
                </c:pt>
                <c:pt idx="4">
                  <c:v>Tense</c:v>
                </c:pt>
                <c:pt idx="5">
                  <c:v>Loose</c:v>
                </c:pt>
                <c:pt idx="6">
                  <c:v>Calm</c:v>
                </c:pt>
                <c:pt idx="7">
                  <c:v>Amped Up</c:v>
                </c:pt>
                <c:pt idx="8">
                  <c:v>Adaptable</c:v>
                </c:pt>
                <c:pt idx="9">
                  <c:v>Structured</c:v>
                </c:pt>
                <c:pt idx="10">
                  <c:v>Mindfulness</c:v>
                </c:pt>
              </c:strCache>
            </c:strRef>
          </c:cat>
          <c:val>
            <c:numRef>
              <c:f>Sheet1!$E$2:$E$12</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5="http://schemas.microsoft.com/office/drawing/2012/chart" uri="{02D57815-91ED-43cb-92C2-25804820EDAC}">
              <c15:datalabelsRange>
                <c15:f>Sheet1!$G$2:$G$10</c15:f>
                <c15:dlblRangeCache>
                  <c:ptCount val="9"/>
                </c15:dlblRangeCache>
              </c15:datalabelsRange>
            </c:ext>
            <c:ext xmlns:c16="http://schemas.microsoft.com/office/drawing/2014/chart" uri="{C3380CC4-5D6E-409C-BE32-E72D297353CC}">
              <c16:uniqueId val="{0000000B-918C-F247-AD61-422ED394BAC1}"/>
            </c:ext>
          </c:extLst>
        </c:ser>
        <c:ser>
          <c:idx val="1"/>
          <c:order val="1"/>
          <c:spPr>
            <a:gradFill>
              <a:gsLst>
                <a:gs pos="0">
                  <a:srgbClr val="FFFF00"/>
                </a:gs>
                <a:gs pos="60000">
                  <a:srgbClr val="FF9709"/>
                </a:gs>
                <a:gs pos="35000">
                  <a:srgbClr val="FFC000"/>
                </a:gs>
              </a:gsLst>
              <a:lin ang="19200000" scaled="0"/>
            </a:gradFill>
            <a:ln w="9525" cap="flat" cmpd="sng" algn="ctr">
              <a:solidFill>
                <a:srgbClr val="FFC000"/>
              </a:solidFill>
              <a:miter lim="800000"/>
            </a:ln>
            <a:effectLst>
              <a:glow rad="63500">
                <a:srgbClr val="FFC000">
                  <a:alpha val="25000"/>
                </a:srgbClr>
              </a:glow>
            </a:effectLst>
          </c:spPr>
          <c:invertIfNegative val="0"/>
          <c:cat>
            <c:strRef>
              <c:f>Sheet1!$D$2:$D$12</c:f>
              <c:strCache>
                <c:ptCount val="11"/>
                <c:pt idx="0">
                  <c:v>Relaxed</c:v>
                </c:pt>
                <c:pt idx="1">
                  <c:v>Aggressive</c:v>
                </c:pt>
                <c:pt idx="2">
                  <c:v>Carefree</c:v>
                </c:pt>
                <c:pt idx="3">
                  <c:v>Serious</c:v>
                </c:pt>
                <c:pt idx="4">
                  <c:v>Tense</c:v>
                </c:pt>
                <c:pt idx="5">
                  <c:v>Loose</c:v>
                </c:pt>
                <c:pt idx="6">
                  <c:v>Calm</c:v>
                </c:pt>
                <c:pt idx="7">
                  <c:v>Amped Up</c:v>
                </c:pt>
                <c:pt idx="8">
                  <c:v>Adaptable</c:v>
                </c:pt>
                <c:pt idx="9">
                  <c:v>Structured</c:v>
                </c:pt>
                <c:pt idx="10">
                  <c:v>Mindfulness</c:v>
                </c:pt>
              </c:strCache>
            </c:strRef>
          </c:cat>
          <c:val>
            <c:numRef>
              <c:f>Sheet1!$F$2:$F$12</c:f>
              <c:numCache>
                <c:formatCode>General</c:formatCode>
                <c:ptCount val="11"/>
                <c:pt idx="0">
                  <c:v>0.5</c:v>
                </c:pt>
                <c:pt idx="1">
                  <c:v>0.5</c:v>
                </c:pt>
                <c:pt idx="2">
                  <c:v>0.5</c:v>
                </c:pt>
                <c:pt idx="3">
                  <c:v>0.5</c:v>
                </c:pt>
                <c:pt idx="4">
                  <c:v>0.5</c:v>
                </c:pt>
                <c:pt idx="5">
                  <c:v>0.5</c:v>
                </c:pt>
                <c:pt idx="6">
                  <c:v>0.5</c:v>
                </c:pt>
                <c:pt idx="7">
                  <c:v>0.5</c:v>
                </c:pt>
                <c:pt idx="8">
                  <c:v>0.5</c:v>
                </c:pt>
                <c:pt idx="9">
                  <c:v>0.5</c:v>
                </c:pt>
                <c:pt idx="10">
                  <c:v>0</c:v>
                </c:pt>
              </c:numCache>
            </c:numRef>
          </c:val>
          <c:extLst>
            <c:ext xmlns:c16="http://schemas.microsoft.com/office/drawing/2014/chart" uri="{C3380CC4-5D6E-409C-BE32-E72D297353CC}">
              <c16:uniqueId val="{0000000C-918C-F247-AD61-422ED394BAC1}"/>
            </c:ext>
          </c:extLst>
        </c:ser>
        <c:dLbls>
          <c:showLegendKey val="0"/>
          <c:showVal val="0"/>
          <c:showCatName val="0"/>
          <c:showSerName val="0"/>
          <c:showPercent val="0"/>
          <c:showBubbleSize val="0"/>
        </c:dLbls>
        <c:gapWidth val="114"/>
        <c:overlap val="100"/>
        <c:axId val="1884474415"/>
        <c:axId val="1005545919"/>
      </c:barChart>
      <c:catAx>
        <c:axId val="1884474415"/>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lt1">
                    <a:lumMod val="75000"/>
                  </a:schemeClr>
                </a:solidFill>
                <a:latin typeface="+mn-lt"/>
                <a:ea typeface="+mn-ea"/>
                <a:cs typeface="+mn-cs"/>
              </a:defRPr>
            </a:pPr>
            <a:endParaRPr lang="en-US"/>
          </a:p>
        </c:txPr>
        <c:crossAx val="1005545919"/>
        <c:crosses val="autoZero"/>
        <c:auto val="1"/>
        <c:lblAlgn val="ctr"/>
        <c:lblOffset val="100"/>
        <c:noMultiLvlLbl val="0"/>
      </c:catAx>
      <c:valAx>
        <c:axId val="1005545919"/>
        <c:scaling>
          <c:orientation val="minMax"/>
        </c:scaling>
        <c:delete val="1"/>
        <c:axPos val="b"/>
        <c:numFmt formatCode="General" sourceLinked="1"/>
        <c:majorTickMark val="none"/>
        <c:minorTickMark val="none"/>
        <c:tickLblPos val="nextTo"/>
        <c:crossAx val="1884474415"/>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xdr:from>
      <xdr:col>5</xdr:col>
      <xdr:colOff>635000</xdr:colOff>
      <xdr:row>16</xdr:row>
      <xdr:rowOff>76200</xdr:rowOff>
    </xdr:from>
    <xdr:to>
      <xdr:col>13</xdr:col>
      <xdr:colOff>666750</xdr:colOff>
      <xdr:row>38</xdr:row>
      <xdr:rowOff>95250</xdr:rowOff>
    </xdr:to>
    <xdr:graphicFrame macro="">
      <xdr:nvGraphicFramePr>
        <xdr:cNvPr id="2" name="Chart 1">
          <a:extLst>
            <a:ext uri="{FF2B5EF4-FFF2-40B4-BE49-F238E27FC236}">
              <a16:creationId xmlns:a16="http://schemas.microsoft.com/office/drawing/2014/main" id="{FEF1EF7E-FB08-5649-BB67-F1EEBE5CA4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20</xdr:col>
      <xdr:colOff>704850</xdr:colOff>
      <xdr:row>1</xdr:row>
      <xdr:rowOff>66675</xdr:rowOff>
    </xdr:from>
    <xdr:ext cx="2219325" cy="1381125"/>
    <xdr:pic>
      <xdr:nvPicPr>
        <xdr:cNvPr id="2" name="image2.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xdr:from>
      <xdr:col>12</xdr:col>
      <xdr:colOff>53313</xdr:colOff>
      <xdr:row>5</xdr:row>
      <xdr:rowOff>25953</xdr:rowOff>
    </xdr:from>
    <xdr:to>
      <xdr:col>13</xdr:col>
      <xdr:colOff>529563</xdr:colOff>
      <xdr:row>5</xdr:row>
      <xdr:rowOff>203478</xdr:rowOff>
    </xdr:to>
    <xdr:sp macro="" textlink="$X$83">
      <xdr:nvSpPr>
        <xdr:cNvPr id="27" name="TextBox 1">
          <a:extLst>
            <a:ext uri="{FF2B5EF4-FFF2-40B4-BE49-F238E27FC236}">
              <a16:creationId xmlns:a16="http://schemas.microsoft.com/office/drawing/2014/main" id="{153D1805-2765-4149-877A-771CB255CF06}"/>
            </a:ext>
          </a:extLst>
        </xdr:cNvPr>
        <xdr:cNvSpPr txBox="1"/>
      </xdr:nvSpPr>
      <xdr:spPr>
        <a:xfrm>
          <a:off x="6593813" y="1054653"/>
          <a:ext cx="1060450" cy="177525"/>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ctr"/>
          <a:fld id="{5A968D62-D681-1B4B-8242-43810EA95408}" type="TxLink">
            <a:rPr lang="en-US" sz="2000" b="0" i="0" u="none" strike="noStrike">
              <a:ln>
                <a:noFill/>
              </a:ln>
              <a:solidFill>
                <a:srgbClr val="FFC000"/>
              </a:solidFill>
              <a:latin typeface="Calibri"/>
              <a:ea typeface="+mn-ea"/>
              <a:cs typeface="Calibri"/>
            </a:rPr>
            <a:pPr marL="0" indent="0" algn="ctr"/>
            <a:t> </a:t>
          </a:fld>
          <a:endParaRPr lang="en-US" sz="2000" b="0" i="0" u="none" strike="noStrike">
            <a:ln>
              <a:noFill/>
            </a:ln>
            <a:solidFill>
              <a:srgbClr val="FFC000"/>
            </a:solidFill>
            <a:latin typeface="Calibri"/>
            <a:ea typeface="+mn-ea"/>
            <a:cs typeface="Calibri"/>
          </a:endParaRPr>
        </a:p>
      </xdr:txBody>
    </xdr:sp>
    <xdr:clientData/>
  </xdr:twoCellAnchor>
  <xdr:twoCellAnchor>
    <xdr:from>
      <xdr:col>1</xdr:col>
      <xdr:colOff>0</xdr:colOff>
      <xdr:row>9</xdr:row>
      <xdr:rowOff>231468</xdr:rowOff>
    </xdr:from>
    <xdr:to>
      <xdr:col>15</xdr:col>
      <xdr:colOff>503302</xdr:colOff>
      <xdr:row>39</xdr:row>
      <xdr:rowOff>12017</xdr:rowOff>
    </xdr:to>
    <xdr:grpSp>
      <xdr:nvGrpSpPr>
        <xdr:cNvPr id="58" name="Group 57">
          <a:extLst>
            <a:ext uri="{FF2B5EF4-FFF2-40B4-BE49-F238E27FC236}">
              <a16:creationId xmlns:a16="http://schemas.microsoft.com/office/drawing/2014/main" id="{7BC86D3C-BE2D-0BCE-DDBC-2FF6E949DF08}"/>
            </a:ext>
          </a:extLst>
        </xdr:cNvPr>
        <xdr:cNvGrpSpPr/>
      </xdr:nvGrpSpPr>
      <xdr:grpSpPr>
        <a:xfrm>
          <a:off x="228600" y="2111068"/>
          <a:ext cx="8504302" cy="6638549"/>
          <a:chOff x="838816" y="1965769"/>
          <a:chExt cx="8185777" cy="6745065"/>
        </a:xfrm>
      </xdr:grpSpPr>
      <xdr:graphicFrame macro="">
        <xdr:nvGraphicFramePr>
          <xdr:cNvPr id="5" name="Chart 4">
            <a:extLst>
              <a:ext uri="{FF2B5EF4-FFF2-40B4-BE49-F238E27FC236}">
                <a16:creationId xmlns:a16="http://schemas.microsoft.com/office/drawing/2014/main" id="{C2ED52B7-04BE-C043-92BB-F353A0810BE0}"/>
              </a:ext>
            </a:extLst>
          </xdr:cNvPr>
          <xdr:cNvGraphicFramePr>
            <a:graphicFrameLocks/>
          </xdr:cNvGraphicFramePr>
        </xdr:nvGraphicFramePr>
        <xdr:xfrm>
          <a:off x="838816" y="1965769"/>
          <a:ext cx="8185777" cy="6745065"/>
        </xdr:xfrm>
        <a:graphic>
          <a:graphicData uri="http://schemas.openxmlformats.org/drawingml/2006/chart">
            <c:chart xmlns:c="http://schemas.openxmlformats.org/drawingml/2006/chart" xmlns:r="http://schemas.openxmlformats.org/officeDocument/2006/relationships" r:id="rId2"/>
          </a:graphicData>
        </a:graphic>
      </xdr:graphicFrame>
      <xdr:grpSp>
        <xdr:nvGrpSpPr>
          <xdr:cNvPr id="57" name="Group 56">
            <a:extLst>
              <a:ext uri="{FF2B5EF4-FFF2-40B4-BE49-F238E27FC236}">
                <a16:creationId xmlns:a16="http://schemas.microsoft.com/office/drawing/2014/main" id="{A33E9600-1765-4F2B-B8FC-6305C0AEBD5C}"/>
              </a:ext>
            </a:extLst>
          </xdr:cNvPr>
          <xdr:cNvGrpSpPr/>
        </xdr:nvGrpSpPr>
        <xdr:grpSpPr>
          <a:xfrm>
            <a:off x="6945763" y="3721372"/>
            <a:ext cx="1516384" cy="4254911"/>
            <a:chOff x="6945763" y="3721372"/>
            <a:chExt cx="1516384" cy="4254911"/>
          </a:xfrm>
        </xdr:grpSpPr>
        <xdr:grpSp>
          <xdr:nvGrpSpPr>
            <xdr:cNvPr id="28" name="Group 27">
              <a:extLst>
                <a:ext uri="{FF2B5EF4-FFF2-40B4-BE49-F238E27FC236}">
                  <a16:creationId xmlns:a16="http://schemas.microsoft.com/office/drawing/2014/main" id="{4437BF18-ECBA-DB0F-AE18-6B7E2BB857FB}"/>
                </a:ext>
              </a:extLst>
            </xdr:cNvPr>
            <xdr:cNvGrpSpPr/>
          </xdr:nvGrpSpPr>
          <xdr:grpSpPr>
            <a:xfrm>
              <a:off x="6945763" y="3721372"/>
              <a:ext cx="1471934" cy="477002"/>
              <a:chOff x="6916812" y="3238499"/>
              <a:chExt cx="1467701" cy="469901"/>
            </a:xfrm>
          </xdr:grpSpPr>
          <xdr:sp macro="" textlink="Sheet1!$K$11">
            <xdr:nvSpPr>
              <xdr:cNvPr id="6" name="TextBox 1">
                <a:extLst>
                  <a:ext uri="{FF2B5EF4-FFF2-40B4-BE49-F238E27FC236}">
                    <a16:creationId xmlns:a16="http://schemas.microsoft.com/office/drawing/2014/main" id="{BAE8B9AC-C1E0-6FA4-9089-5767B690F2EC}"/>
                  </a:ext>
                </a:extLst>
              </xdr:cNvPr>
              <xdr:cNvSpPr txBox="1"/>
            </xdr:nvSpPr>
            <xdr:spPr>
              <a:xfrm>
                <a:off x="7324063" y="3391453"/>
                <a:ext cx="1060450" cy="177525"/>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ctr"/>
                <a:fld id="{553C3511-4647-E44C-9D07-86439160A60C}" type="TxLink">
                  <a:rPr lang="en-US" sz="1200" b="0" i="0" u="none" strike="noStrike">
                    <a:ln>
                      <a:noFill/>
                    </a:ln>
                    <a:solidFill>
                      <a:schemeClr val="bg1"/>
                    </a:solidFill>
                    <a:latin typeface="Calibri"/>
                    <a:ea typeface="+mn-ea"/>
                    <a:cs typeface="Calibri"/>
                  </a:rPr>
                  <a:pPr marL="0" indent="0" algn="ctr"/>
                  <a:t>Structured Preference</a:t>
                </a:fld>
                <a:endParaRPr lang="en-US" sz="1400" b="0" i="0" u="none" strike="noStrike">
                  <a:ln>
                    <a:noFill/>
                  </a:ln>
                  <a:solidFill>
                    <a:schemeClr val="bg1"/>
                  </a:solidFill>
                  <a:latin typeface="Helvetica" pitchFamily="2" charset="0"/>
                  <a:ea typeface="+mn-ea"/>
                  <a:cs typeface="Calibri"/>
                </a:endParaRPr>
              </a:p>
            </xdr:txBody>
          </xdr:sp>
          <xdr:grpSp>
            <xdr:nvGrpSpPr>
              <xdr:cNvPr id="26" name="Group 25">
                <a:extLst>
                  <a:ext uri="{FF2B5EF4-FFF2-40B4-BE49-F238E27FC236}">
                    <a16:creationId xmlns:a16="http://schemas.microsoft.com/office/drawing/2014/main" id="{735C1AE7-99DC-FEF3-B2DA-D167E3FEA155}"/>
                  </a:ext>
                </a:extLst>
              </xdr:cNvPr>
              <xdr:cNvGrpSpPr/>
            </xdr:nvGrpSpPr>
            <xdr:grpSpPr>
              <a:xfrm>
                <a:off x="6916812" y="3238499"/>
                <a:ext cx="474588" cy="469901"/>
                <a:chOff x="7628012" y="3311662"/>
                <a:chExt cx="566420" cy="558801"/>
              </a:xfrm>
            </xdr:grpSpPr>
            <xdr:cxnSp macro="">
              <xdr:nvCxnSpPr>
                <xdr:cNvPr id="17" name="Straight Connector 16">
                  <a:extLst>
                    <a:ext uri="{FF2B5EF4-FFF2-40B4-BE49-F238E27FC236}">
                      <a16:creationId xmlns:a16="http://schemas.microsoft.com/office/drawing/2014/main" id="{A1C0EB82-4FE7-BA0A-6010-E1AE50624186}"/>
                    </a:ext>
                  </a:extLst>
                </xdr:cNvPr>
                <xdr:cNvCxnSpPr/>
              </xdr:nvCxnSpPr>
              <xdr:spPr>
                <a:xfrm flipH="1">
                  <a:off x="7628012" y="3311662"/>
                  <a:ext cx="274320" cy="1"/>
                </a:xfrm>
                <a:prstGeom prst="line">
                  <a:avLst/>
                </a:prstGeom>
                <a:ln w="9525">
                  <a:solidFill>
                    <a:schemeClr val="bg1">
                      <a:lumMod val="65000"/>
                    </a:schemeClr>
                  </a:solidFill>
                  <a:prstDash val="sysDot"/>
                </a:ln>
                <a:scene3d>
                  <a:camera prst="orthographicFront">
                    <a:rot lat="0" lon="0" rev="0"/>
                  </a:camera>
                  <a:lightRig rig="threePt" dir="t"/>
                </a:scene3d>
              </xdr:spPr>
              <xdr:style>
                <a:lnRef idx="2">
                  <a:schemeClr val="accent1"/>
                </a:lnRef>
                <a:fillRef idx="0">
                  <a:schemeClr val="accent1"/>
                </a:fillRef>
                <a:effectRef idx="1">
                  <a:schemeClr val="accent1"/>
                </a:effectRef>
                <a:fontRef idx="minor">
                  <a:schemeClr val="tx1"/>
                </a:fontRef>
              </xdr:style>
            </xdr:cxnSp>
            <xdr:cxnSp macro="">
              <xdr:nvCxnSpPr>
                <xdr:cNvPr id="18" name="Straight Connector 17">
                  <a:extLst>
                    <a:ext uri="{FF2B5EF4-FFF2-40B4-BE49-F238E27FC236}">
                      <a16:creationId xmlns:a16="http://schemas.microsoft.com/office/drawing/2014/main" id="{4E9C9C26-1B13-900F-8F03-EB05A9CA1E15}"/>
                    </a:ext>
                  </a:extLst>
                </xdr:cNvPr>
                <xdr:cNvCxnSpPr/>
              </xdr:nvCxnSpPr>
              <xdr:spPr>
                <a:xfrm>
                  <a:off x="7903124" y="3317627"/>
                  <a:ext cx="1833" cy="548640"/>
                </a:xfrm>
                <a:prstGeom prst="line">
                  <a:avLst/>
                </a:prstGeom>
                <a:ln w="9525">
                  <a:solidFill>
                    <a:schemeClr val="bg1">
                      <a:lumMod val="65000"/>
                    </a:schemeClr>
                  </a:solidFill>
                  <a:prstDash val="sysDot"/>
                </a:ln>
                <a:scene3d>
                  <a:camera prst="orthographicFront">
                    <a:rot lat="0" lon="0" rev="0"/>
                  </a:camera>
                  <a:lightRig rig="threePt" dir="t"/>
                </a:scene3d>
              </xdr:spPr>
              <xdr:style>
                <a:lnRef idx="2">
                  <a:schemeClr val="accent1"/>
                </a:lnRef>
                <a:fillRef idx="0">
                  <a:schemeClr val="accent1"/>
                </a:fillRef>
                <a:effectRef idx="1">
                  <a:schemeClr val="accent1"/>
                </a:effectRef>
                <a:fontRef idx="minor">
                  <a:schemeClr val="tx1"/>
                </a:fontRef>
              </xdr:style>
            </xdr:cxnSp>
            <xdr:cxnSp macro="">
              <xdr:nvCxnSpPr>
                <xdr:cNvPr id="20" name="Straight Connector 19">
                  <a:extLst>
                    <a:ext uri="{FF2B5EF4-FFF2-40B4-BE49-F238E27FC236}">
                      <a16:creationId xmlns:a16="http://schemas.microsoft.com/office/drawing/2014/main" id="{781452DB-6E7F-1C48-AE64-15F0C6746D06}"/>
                    </a:ext>
                  </a:extLst>
                </xdr:cNvPr>
                <xdr:cNvCxnSpPr/>
              </xdr:nvCxnSpPr>
              <xdr:spPr>
                <a:xfrm flipH="1">
                  <a:off x="7634362" y="3870462"/>
                  <a:ext cx="274320" cy="1"/>
                </a:xfrm>
                <a:prstGeom prst="line">
                  <a:avLst/>
                </a:prstGeom>
                <a:ln w="9525">
                  <a:solidFill>
                    <a:schemeClr val="bg1">
                      <a:lumMod val="65000"/>
                    </a:schemeClr>
                  </a:solidFill>
                  <a:prstDash val="sysDot"/>
                </a:ln>
                <a:scene3d>
                  <a:camera prst="orthographicFront">
                    <a:rot lat="0" lon="0" rev="0"/>
                  </a:camera>
                  <a:lightRig rig="threePt" dir="t"/>
                </a:scene3d>
              </xdr:spPr>
              <xdr:style>
                <a:lnRef idx="2">
                  <a:schemeClr val="accent1"/>
                </a:lnRef>
                <a:fillRef idx="0">
                  <a:schemeClr val="accent1"/>
                </a:fillRef>
                <a:effectRef idx="1">
                  <a:schemeClr val="accent1"/>
                </a:effectRef>
                <a:fontRef idx="minor">
                  <a:schemeClr val="tx1"/>
                </a:fontRef>
              </xdr:style>
            </xdr:cxnSp>
            <xdr:cxnSp macro="">
              <xdr:nvCxnSpPr>
                <xdr:cNvPr id="25" name="Straight Connector 24">
                  <a:extLst>
                    <a:ext uri="{FF2B5EF4-FFF2-40B4-BE49-F238E27FC236}">
                      <a16:creationId xmlns:a16="http://schemas.microsoft.com/office/drawing/2014/main" id="{CCA12A0C-05A2-E145-9EA9-BCF7C31B35A1}"/>
                    </a:ext>
                  </a:extLst>
                </xdr:cNvPr>
                <xdr:cNvCxnSpPr/>
              </xdr:nvCxnSpPr>
              <xdr:spPr>
                <a:xfrm flipH="1">
                  <a:off x="7920112" y="3572012"/>
                  <a:ext cx="274320" cy="1"/>
                </a:xfrm>
                <a:prstGeom prst="line">
                  <a:avLst/>
                </a:prstGeom>
                <a:ln w="9525">
                  <a:solidFill>
                    <a:schemeClr val="bg1">
                      <a:lumMod val="65000"/>
                    </a:schemeClr>
                  </a:solidFill>
                  <a:prstDash val="sysDot"/>
                </a:ln>
                <a:scene3d>
                  <a:camera prst="orthographicFront">
                    <a:rot lat="0" lon="0" rev="0"/>
                  </a:camera>
                  <a:lightRig rig="threePt" dir="t"/>
                </a:scene3d>
              </xdr:spPr>
              <xdr:style>
                <a:lnRef idx="2">
                  <a:schemeClr val="accent1"/>
                </a:lnRef>
                <a:fillRef idx="0">
                  <a:schemeClr val="accent1"/>
                </a:fillRef>
                <a:effectRef idx="1">
                  <a:schemeClr val="accent1"/>
                </a:effectRef>
                <a:fontRef idx="minor">
                  <a:schemeClr val="tx1"/>
                </a:fontRef>
              </xdr:style>
            </xdr:cxnSp>
          </xdr:grpSp>
        </xdr:grpSp>
        <xdr:grpSp>
          <xdr:nvGrpSpPr>
            <xdr:cNvPr id="29" name="Group 28">
              <a:extLst>
                <a:ext uri="{FF2B5EF4-FFF2-40B4-BE49-F238E27FC236}">
                  <a16:creationId xmlns:a16="http://schemas.microsoft.com/office/drawing/2014/main" id="{99FD9D2E-D731-8647-8350-CD6F62F2C832}"/>
                </a:ext>
              </a:extLst>
            </xdr:cNvPr>
            <xdr:cNvGrpSpPr/>
          </xdr:nvGrpSpPr>
          <xdr:grpSpPr>
            <a:xfrm>
              <a:off x="6952113" y="4662674"/>
              <a:ext cx="1471934" cy="477002"/>
              <a:chOff x="6916812" y="3238499"/>
              <a:chExt cx="1467701" cy="469901"/>
            </a:xfrm>
          </xdr:grpSpPr>
          <xdr:sp macro="" textlink="Sheet1!$K$9">
            <xdr:nvSpPr>
              <xdr:cNvPr id="30" name="TextBox 1">
                <a:extLst>
                  <a:ext uri="{FF2B5EF4-FFF2-40B4-BE49-F238E27FC236}">
                    <a16:creationId xmlns:a16="http://schemas.microsoft.com/office/drawing/2014/main" id="{A9E5B5F5-7E6B-AA75-E3FF-61494B625658}"/>
                  </a:ext>
                </a:extLst>
              </xdr:cNvPr>
              <xdr:cNvSpPr txBox="1"/>
            </xdr:nvSpPr>
            <xdr:spPr>
              <a:xfrm>
                <a:off x="7324063" y="3391453"/>
                <a:ext cx="1060450" cy="177525"/>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ctr"/>
                <a:fld id="{037D9C4B-4E21-7F4D-BD8C-BF05D9FFCFEC}" type="TxLink">
                  <a:rPr lang="en-US" sz="1200" b="0" i="0" u="none" strike="noStrike">
                    <a:ln>
                      <a:noFill/>
                    </a:ln>
                    <a:solidFill>
                      <a:schemeClr val="bg1"/>
                    </a:solidFill>
                    <a:latin typeface="Calibri"/>
                    <a:ea typeface="+mn-ea"/>
                    <a:cs typeface="Calibri"/>
                  </a:rPr>
                  <a:pPr marL="0" indent="0" algn="ctr"/>
                  <a:t>Amped Up Preference</a:t>
                </a:fld>
                <a:endParaRPr lang="en-US" sz="1400" b="0" i="0" u="none" strike="noStrike">
                  <a:ln>
                    <a:noFill/>
                  </a:ln>
                  <a:solidFill>
                    <a:schemeClr val="bg1"/>
                  </a:solidFill>
                  <a:latin typeface="Helvetica" pitchFamily="2" charset="0"/>
                  <a:ea typeface="+mn-ea"/>
                  <a:cs typeface="Calibri"/>
                </a:endParaRPr>
              </a:p>
            </xdr:txBody>
          </xdr:sp>
          <xdr:grpSp>
            <xdr:nvGrpSpPr>
              <xdr:cNvPr id="31" name="Group 30">
                <a:extLst>
                  <a:ext uri="{FF2B5EF4-FFF2-40B4-BE49-F238E27FC236}">
                    <a16:creationId xmlns:a16="http://schemas.microsoft.com/office/drawing/2014/main" id="{B37C5C2A-1C96-0700-D596-73AF924A458D}"/>
                  </a:ext>
                </a:extLst>
              </xdr:cNvPr>
              <xdr:cNvGrpSpPr/>
            </xdr:nvGrpSpPr>
            <xdr:grpSpPr>
              <a:xfrm>
                <a:off x="6916812" y="3238499"/>
                <a:ext cx="474588" cy="469901"/>
                <a:chOff x="7628012" y="3311662"/>
                <a:chExt cx="566420" cy="558801"/>
              </a:xfrm>
            </xdr:grpSpPr>
            <xdr:cxnSp macro="">
              <xdr:nvCxnSpPr>
                <xdr:cNvPr id="32" name="Straight Connector 31">
                  <a:extLst>
                    <a:ext uri="{FF2B5EF4-FFF2-40B4-BE49-F238E27FC236}">
                      <a16:creationId xmlns:a16="http://schemas.microsoft.com/office/drawing/2014/main" id="{856A3F0F-9020-7C9E-894A-77E0F45FC9A4}"/>
                    </a:ext>
                  </a:extLst>
                </xdr:cNvPr>
                <xdr:cNvCxnSpPr/>
              </xdr:nvCxnSpPr>
              <xdr:spPr>
                <a:xfrm flipH="1">
                  <a:off x="7628012" y="3311662"/>
                  <a:ext cx="274320" cy="1"/>
                </a:xfrm>
                <a:prstGeom prst="line">
                  <a:avLst/>
                </a:prstGeom>
                <a:ln w="9525">
                  <a:solidFill>
                    <a:schemeClr val="bg1">
                      <a:lumMod val="65000"/>
                    </a:schemeClr>
                  </a:solidFill>
                  <a:prstDash val="sysDot"/>
                </a:ln>
                <a:scene3d>
                  <a:camera prst="orthographicFront">
                    <a:rot lat="0" lon="0" rev="0"/>
                  </a:camera>
                  <a:lightRig rig="threePt" dir="t"/>
                </a:scene3d>
              </xdr:spPr>
              <xdr:style>
                <a:lnRef idx="2">
                  <a:schemeClr val="accent1"/>
                </a:lnRef>
                <a:fillRef idx="0">
                  <a:schemeClr val="accent1"/>
                </a:fillRef>
                <a:effectRef idx="1">
                  <a:schemeClr val="accent1"/>
                </a:effectRef>
                <a:fontRef idx="minor">
                  <a:schemeClr val="tx1"/>
                </a:fontRef>
              </xdr:style>
            </xdr:cxnSp>
            <xdr:cxnSp macro="">
              <xdr:nvCxnSpPr>
                <xdr:cNvPr id="33" name="Straight Connector 32">
                  <a:extLst>
                    <a:ext uri="{FF2B5EF4-FFF2-40B4-BE49-F238E27FC236}">
                      <a16:creationId xmlns:a16="http://schemas.microsoft.com/office/drawing/2014/main" id="{B689B45C-96CB-581F-971F-9BE609470D93}"/>
                    </a:ext>
                  </a:extLst>
                </xdr:cNvPr>
                <xdr:cNvCxnSpPr/>
              </xdr:nvCxnSpPr>
              <xdr:spPr>
                <a:xfrm>
                  <a:off x="7903124" y="3317627"/>
                  <a:ext cx="1833" cy="548640"/>
                </a:xfrm>
                <a:prstGeom prst="line">
                  <a:avLst/>
                </a:prstGeom>
                <a:ln w="9525">
                  <a:solidFill>
                    <a:schemeClr val="bg1">
                      <a:lumMod val="65000"/>
                    </a:schemeClr>
                  </a:solidFill>
                  <a:prstDash val="sysDot"/>
                </a:ln>
                <a:scene3d>
                  <a:camera prst="orthographicFront">
                    <a:rot lat="0" lon="0" rev="0"/>
                  </a:camera>
                  <a:lightRig rig="threePt" dir="t"/>
                </a:scene3d>
              </xdr:spPr>
              <xdr:style>
                <a:lnRef idx="2">
                  <a:schemeClr val="accent1"/>
                </a:lnRef>
                <a:fillRef idx="0">
                  <a:schemeClr val="accent1"/>
                </a:fillRef>
                <a:effectRef idx="1">
                  <a:schemeClr val="accent1"/>
                </a:effectRef>
                <a:fontRef idx="minor">
                  <a:schemeClr val="tx1"/>
                </a:fontRef>
              </xdr:style>
            </xdr:cxnSp>
            <xdr:cxnSp macro="">
              <xdr:nvCxnSpPr>
                <xdr:cNvPr id="34" name="Straight Connector 33">
                  <a:extLst>
                    <a:ext uri="{FF2B5EF4-FFF2-40B4-BE49-F238E27FC236}">
                      <a16:creationId xmlns:a16="http://schemas.microsoft.com/office/drawing/2014/main" id="{6B3B2FEA-3514-9C6D-E44F-1991CCB07936}"/>
                    </a:ext>
                  </a:extLst>
                </xdr:cNvPr>
                <xdr:cNvCxnSpPr/>
              </xdr:nvCxnSpPr>
              <xdr:spPr>
                <a:xfrm flipH="1">
                  <a:off x="7634362" y="3870462"/>
                  <a:ext cx="274320" cy="1"/>
                </a:xfrm>
                <a:prstGeom prst="line">
                  <a:avLst/>
                </a:prstGeom>
                <a:ln w="9525">
                  <a:solidFill>
                    <a:schemeClr val="bg1">
                      <a:lumMod val="65000"/>
                    </a:schemeClr>
                  </a:solidFill>
                  <a:prstDash val="sysDot"/>
                </a:ln>
                <a:scene3d>
                  <a:camera prst="orthographicFront">
                    <a:rot lat="0" lon="0" rev="0"/>
                  </a:camera>
                  <a:lightRig rig="threePt" dir="t"/>
                </a:scene3d>
              </xdr:spPr>
              <xdr:style>
                <a:lnRef idx="2">
                  <a:schemeClr val="accent1"/>
                </a:lnRef>
                <a:fillRef idx="0">
                  <a:schemeClr val="accent1"/>
                </a:fillRef>
                <a:effectRef idx="1">
                  <a:schemeClr val="accent1"/>
                </a:effectRef>
                <a:fontRef idx="minor">
                  <a:schemeClr val="tx1"/>
                </a:fontRef>
              </xdr:style>
            </xdr:cxnSp>
            <xdr:cxnSp macro="">
              <xdr:nvCxnSpPr>
                <xdr:cNvPr id="35" name="Straight Connector 34">
                  <a:extLst>
                    <a:ext uri="{FF2B5EF4-FFF2-40B4-BE49-F238E27FC236}">
                      <a16:creationId xmlns:a16="http://schemas.microsoft.com/office/drawing/2014/main" id="{A066FE54-296A-3779-E59E-F4BAE8FEC3CE}"/>
                    </a:ext>
                  </a:extLst>
                </xdr:cNvPr>
                <xdr:cNvCxnSpPr/>
              </xdr:nvCxnSpPr>
              <xdr:spPr>
                <a:xfrm flipH="1">
                  <a:off x="7920112" y="3572012"/>
                  <a:ext cx="274320" cy="1"/>
                </a:xfrm>
                <a:prstGeom prst="line">
                  <a:avLst/>
                </a:prstGeom>
                <a:ln w="9525">
                  <a:solidFill>
                    <a:schemeClr val="bg1">
                      <a:lumMod val="65000"/>
                    </a:schemeClr>
                  </a:solidFill>
                  <a:prstDash val="sysDot"/>
                </a:ln>
                <a:scene3d>
                  <a:camera prst="orthographicFront">
                    <a:rot lat="0" lon="0" rev="0"/>
                  </a:camera>
                  <a:lightRig rig="threePt" dir="t"/>
                </a:scene3d>
              </xdr:spPr>
              <xdr:style>
                <a:lnRef idx="2">
                  <a:schemeClr val="accent1"/>
                </a:lnRef>
                <a:fillRef idx="0">
                  <a:schemeClr val="accent1"/>
                </a:fillRef>
                <a:effectRef idx="1">
                  <a:schemeClr val="accent1"/>
                </a:effectRef>
                <a:fontRef idx="minor">
                  <a:schemeClr val="tx1"/>
                </a:fontRef>
              </xdr:style>
            </xdr:cxnSp>
          </xdr:grpSp>
        </xdr:grpSp>
        <xdr:grpSp>
          <xdr:nvGrpSpPr>
            <xdr:cNvPr id="36" name="Group 35">
              <a:extLst>
                <a:ext uri="{FF2B5EF4-FFF2-40B4-BE49-F238E27FC236}">
                  <a16:creationId xmlns:a16="http://schemas.microsoft.com/office/drawing/2014/main" id="{B44E36C2-993B-C243-8CD8-274B282A78EB}"/>
                </a:ext>
              </a:extLst>
            </xdr:cNvPr>
            <xdr:cNvGrpSpPr/>
          </xdr:nvGrpSpPr>
          <xdr:grpSpPr>
            <a:xfrm>
              <a:off x="6964813" y="5642076"/>
              <a:ext cx="1471934" cy="477002"/>
              <a:chOff x="6916812" y="3238499"/>
              <a:chExt cx="1467701" cy="469901"/>
            </a:xfrm>
          </xdr:grpSpPr>
          <xdr:sp macro="" textlink="Sheet1!$K$7">
            <xdr:nvSpPr>
              <xdr:cNvPr id="37" name="TextBox 1">
                <a:extLst>
                  <a:ext uri="{FF2B5EF4-FFF2-40B4-BE49-F238E27FC236}">
                    <a16:creationId xmlns:a16="http://schemas.microsoft.com/office/drawing/2014/main" id="{1606ACF3-AAA3-BA23-AD04-E3819351944F}"/>
                  </a:ext>
                </a:extLst>
              </xdr:cNvPr>
              <xdr:cNvSpPr txBox="1"/>
            </xdr:nvSpPr>
            <xdr:spPr>
              <a:xfrm>
                <a:off x="7324063" y="3391453"/>
                <a:ext cx="1060450" cy="177525"/>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ctr"/>
                <a:fld id="{80404C4D-A4FC-8D4C-AAE1-288F51E78E88}" type="TxLink">
                  <a:rPr lang="en-US" sz="1200" b="0" i="0" u="none" strike="noStrike">
                    <a:ln>
                      <a:noFill/>
                    </a:ln>
                    <a:solidFill>
                      <a:schemeClr val="bg1"/>
                    </a:solidFill>
                    <a:latin typeface="Calibri"/>
                    <a:ea typeface="+mn-ea"/>
                    <a:cs typeface="Calibri"/>
                  </a:rPr>
                  <a:pPr marL="0" indent="0" algn="ctr"/>
                  <a:t>Loose Preference</a:t>
                </a:fld>
                <a:endParaRPr lang="en-US" sz="1400" b="0" i="0" u="none" strike="noStrike">
                  <a:ln>
                    <a:noFill/>
                  </a:ln>
                  <a:solidFill>
                    <a:schemeClr val="bg1"/>
                  </a:solidFill>
                  <a:latin typeface="Helvetica" pitchFamily="2" charset="0"/>
                  <a:ea typeface="+mn-ea"/>
                  <a:cs typeface="Calibri"/>
                </a:endParaRPr>
              </a:p>
            </xdr:txBody>
          </xdr:sp>
          <xdr:grpSp>
            <xdr:nvGrpSpPr>
              <xdr:cNvPr id="38" name="Group 37">
                <a:extLst>
                  <a:ext uri="{FF2B5EF4-FFF2-40B4-BE49-F238E27FC236}">
                    <a16:creationId xmlns:a16="http://schemas.microsoft.com/office/drawing/2014/main" id="{3B7A8B09-CF72-8031-ADBC-10B7B518CF7F}"/>
                  </a:ext>
                </a:extLst>
              </xdr:cNvPr>
              <xdr:cNvGrpSpPr/>
            </xdr:nvGrpSpPr>
            <xdr:grpSpPr>
              <a:xfrm>
                <a:off x="6916812" y="3238499"/>
                <a:ext cx="474588" cy="469901"/>
                <a:chOff x="7628012" y="3311662"/>
                <a:chExt cx="566420" cy="558801"/>
              </a:xfrm>
            </xdr:grpSpPr>
            <xdr:cxnSp macro="">
              <xdr:nvCxnSpPr>
                <xdr:cNvPr id="39" name="Straight Connector 38">
                  <a:extLst>
                    <a:ext uri="{FF2B5EF4-FFF2-40B4-BE49-F238E27FC236}">
                      <a16:creationId xmlns:a16="http://schemas.microsoft.com/office/drawing/2014/main" id="{F47D571D-B1F4-7581-2A43-A2EABFD0BA6F}"/>
                    </a:ext>
                  </a:extLst>
                </xdr:cNvPr>
                <xdr:cNvCxnSpPr/>
              </xdr:nvCxnSpPr>
              <xdr:spPr>
                <a:xfrm flipH="1">
                  <a:off x="7628012" y="3311662"/>
                  <a:ext cx="274320" cy="1"/>
                </a:xfrm>
                <a:prstGeom prst="line">
                  <a:avLst/>
                </a:prstGeom>
                <a:ln w="9525">
                  <a:solidFill>
                    <a:schemeClr val="bg1">
                      <a:lumMod val="65000"/>
                    </a:schemeClr>
                  </a:solidFill>
                  <a:prstDash val="sysDot"/>
                </a:ln>
                <a:scene3d>
                  <a:camera prst="orthographicFront">
                    <a:rot lat="0" lon="0" rev="0"/>
                  </a:camera>
                  <a:lightRig rig="threePt" dir="t"/>
                </a:scene3d>
              </xdr:spPr>
              <xdr:style>
                <a:lnRef idx="2">
                  <a:schemeClr val="accent1"/>
                </a:lnRef>
                <a:fillRef idx="0">
                  <a:schemeClr val="accent1"/>
                </a:fillRef>
                <a:effectRef idx="1">
                  <a:schemeClr val="accent1"/>
                </a:effectRef>
                <a:fontRef idx="minor">
                  <a:schemeClr val="tx1"/>
                </a:fontRef>
              </xdr:style>
            </xdr:cxnSp>
            <xdr:cxnSp macro="">
              <xdr:nvCxnSpPr>
                <xdr:cNvPr id="40" name="Straight Connector 39">
                  <a:extLst>
                    <a:ext uri="{FF2B5EF4-FFF2-40B4-BE49-F238E27FC236}">
                      <a16:creationId xmlns:a16="http://schemas.microsoft.com/office/drawing/2014/main" id="{010F51DF-C8CB-AE27-8437-88234AEE4335}"/>
                    </a:ext>
                  </a:extLst>
                </xdr:cNvPr>
                <xdr:cNvCxnSpPr/>
              </xdr:nvCxnSpPr>
              <xdr:spPr>
                <a:xfrm>
                  <a:off x="7903124" y="3317627"/>
                  <a:ext cx="1833" cy="548640"/>
                </a:xfrm>
                <a:prstGeom prst="line">
                  <a:avLst/>
                </a:prstGeom>
                <a:ln w="9525">
                  <a:solidFill>
                    <a:schemeClr val="bg1">
                      <a:lumMod val="65000"/>
                    </a:schemeClr>
                  </a:solidFill>
                  <a:prstDash val="sysDot"/>
                </a:ln>
                <a:scene3d>
                  <a:camera prst="orthographicFront">
                    <a:rot lat="0" lon="0" rev="0"/>
                  </a:camera>
                  <a:lightRig rig="threePt" dir="t"/>
                </a:scene3d>
              </xdr:spPr>
              <xdr:style>
                <a:lnRef idx="2">
                  <a:schemeClr val="accent1"/>
                </a:lnRef>
                <a:fillRef idx="0">
                  <a:schemeClr val="accent1"/>
                </a:fillRef>
                <a:effectRef idx="1">
                  <a:schemeClr val="accent1"/>
                </a:effectRef>
                <a:fontRef idx="minor">
                  <a:schemeClr val="tx1"/>
                </a:fontRef>
              </xdr:style>
            </xdr:cxnSp>
            <xdr:cxnSp macro="">
              <xdr:nvCxnSpPr>
                <xdr:cNvPr id="41" name="Straight Connector 40">
                  <a:extLst>
                    <a:ext uri="{FF2B5EF4-FFF2-40B4-BE49-F238E27FC236}">
                      <a16:creationId xmlns:a16="http://schemas.microsoft.com/office/drawing/2014/main" id="{156CF61A-53CD-B6C0-FF89-6D7C73AC0362}"/>
                    </a:ext>
                  </a:extLst>
                </xdr:cNvPr>
                <xdr:cNvCxnSpPr/>
              </xdr:nvCxnSpPr>
              <xdr:spPr>
                <a:xfrm flipH="1">
                  <a:off x="7634362" y="3870462"/>
                  <a:ext cx="274320" cy="1"/>
                </a:xfrm>
                <a:prstGeom prst="line">
                  <a:avLst/>
                </a:prstGeom>
                <a:ln w="9525">
                  <a:solidFill>
                    <a:schemeClr val="bg1">
                      <a:lumMod val="65000"/>
                    </a:schemeClr>
                  </a:solidFill>
                  <a:prstDash val="sysDot"/>
                </a:ln>
                <a:scene3d>
                  <a:camera prst="orthographicFront">
                    <a:rot lat="0" lon="0" rev="0"/>
                  </a:camera>
                  <a:lightRig rig="threePt" dir="t"/>
                </a:scene3d>
              </xdr:spPr>
              <xdr:style>
                <a:lnRef idx="2">
                  <a:schemeClr val="accent1"/>
                </a:lnRef>
                <a:fillRef idx="0">
                  <a:schemeClr val="accent1"/>
                </a:fillRef>
                <a:effectRef idx="1">
                  <a:schemeClr val="accent1"/>
                </a:effectRef>
                <a:fontRef idx="minor">
                  <a:schemeClr val="tx1"/>
                </a:fontRef>
              </xdr:style>
            </xdr:cxnSp>
            <xdr:cxnSp macro="">
              <xdr:nvCxnSpPr>
                <xdr:cNvPr id="42" name="Straight Connector 41">
                  <a:extLst>
                    <a:ext uri="{FF2B5EF4-FFF2-40B4-BE49-F238E27FC236}">
                      <a16:creationId xmlns:a16="http://schemas.microsoft.com/office/drawing/2014/main" id="{AEB723FD-9A7C-4C1F-862F-D2EC93A67795}"/>
                    </a:ext>
                  </a:extLst>
                </xdr:cNvPr>
                <xdr:cNvCxnSpPr/>
              </xdr:nvCxnSpPr>
              <xdr:spPr>
                <a:xfrm flipH="1">
                  <a:off x="7920112" y="3572012"/>
                  <a:ext cx="274320" cy="1"/>
                </a:xfrm>
                <a:prstGeom prst="line">
                  <a:avLst/>
                </a:prstGeom>
                <a:ln w="9525">
                  <a:solidFill>
                    <a:schemeClr val="bg1">
                      <a:lumMod val="65000"/>
                    </a:schemeClr>
                  </a:solidFill>
                  <a:prstDash val="sysDot"/>
                </a:ln>
                <a:scene3d>
                  <a:camera prst="orthographicFront">
                    <a:rot lat="0" lon="0" rev="0"/>
                  </a:camera>
                  <a:lightRig rig="threePt" dir="t"/>
                </a:scene3d>
              </xdr:spPr>
              <xdr:style>
                <a:lnRef idx="2">
                  <a:schemeClr val="accent1"/>
                </a:lnRef>
                <a:fillRef idx="0">
                  <a:schemeClr val="accent1"/>
                </a:fillRef>
                <a:effectRef idx="1">
                  <a:schemeClr val="accent1"/>
                </a:effectRef>
                <a:fontRef idx="minor">
                  <a:schemeClr val="tx1"/>
                </a:fontRef>
              </xdr:style>
            </xdr:cxnSp>
          </xdr:grpSp>
        </xdr:grpSp>
        <xdr:grpSp>
          <xdr:nvGrpSpPr>
            <xdr:cNvPr id="43" name="Group 42">
              <a:extLst>
                <a:ext uri="{FF2B5EF4-FFF2-40B4-BE49-F238E27FC236}">
                  <a16:creationId xmlns:a16="http://schemas.microsoft.com/office/drawing/2014/main" id="{F0CFBEDE-D6A8-F547-A0CC-1CD7524D0E60}"/>
                </a:ext>
              </a:extLst>
            </xdr:cNvPr>
            <xdr:cNvGrpSpPr/>
          </xdr:nvGrpSpPr>
          <xdr:grpSpPr>
            <a:xfrm>
              <a:off x="6977513" y="6577029"/>
              <a:ext cx="1471934" cy="477002"/>
              <a:chOff x="6916812" y="3238499"/>
              <a:chExt cx="1467701" cy="469901"/>
            </a:xfrm>
          </xdr:grpSpPr>
          <xdr:sp macro="" textlink="Sheet1!$K$5">
            <xdr:nvSpPr>
              <xdr:cNvPr id="44" name="TextBox 1">
                <a:extLst>
                  <a:ext uri="{FF2B5EF4-FFF2-40B4-BE49-F238E27FC236}">
                    <a16:creationId xmlns:a16="http://schemas.microsoft.com/office/drawing/2014/main" id="{3D4E722B-3CF7-5F3B-3800-1212C6DAB9EE}"/>
                  </a:ext>
                </a:extLst>
              </xdr:cNvPr>
              <xdr:cNvSpPr txBox="1"/>
            </xdr:nvSpPr>
            <xdr:spPr>
              <a:xfrm>
                <a:off x="7324063" y="3391453"/>
                <a:ext cx="1060450" cy="177525"/>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ctr"/>
                <a:fld id="{147CE857-DD6E-C547-88A8-E561399BC038}" type="TxLink">
                  <a:rPr lang="en-US" sz="1200" b="0" i="0" u="none" strike="noStrike">
                    <a:ln>
                      <a:noFill/>
                    </a:ln>
                    <a:solidFill>
                      <a:schemeClr val="bg1"/>
                    </a:solidFill>
                    <a:latin typeface="Calibri"/>
                    <a:ea typeface="+mn-ea"/>
                    <a:cs typeface="Calibri"/>
                  </a:rPr>
                  <a:pPr marL="0" indent="0" algn="ctr"/>
                  <a:t>Serious Preference</a:t>
                </a:fld>
                <a:endParaRPr lang="en-US" sz="1400" b="0" i="0" u="none" strike="noStrike">
                  <a:ln>
                    <a:noFill/>
                  </a:ln>
                  <a:solidFill>
                    <a:schemeClr val="bg1"/>
                  </a:solidFill>
                  <a:latin typeface="Helvetica" pitchFamily="2" charset="0"/>
                  <a:ea typeface="+mn-ea"/>
                  <a:cs typeface="Calibri"/>
                </a:endParaRPr>
              </a:p>
            </xdr:txBody>
          </xdr:sp>
          <xdr:grpSp>
            <xdr:nvGrpSpPr>
              <xdr:cNvPr id="45" name="Group 44">
                <a:extLst>
                  <a:ext uri="{FF2B5EF4-FFF2-40B4-BE49-F238E27FC236}">
                    <a16:creationId xmlns:a16="http://schemas.microsoft.com/office/drawing/2014/main" id="{E34450D9-3C37-04AB-E987-0C0338A9A8EE}"/>
                  </a:ext>
                </a:extLst>
              </xdr:cNvPr>
              <xdr:cNvGrpSpPr/>
            </xdr:nvGrpSpPr>
            <xdr:grpSpPr>
              <a:xfrm>
                <a:off x="6916812" y="3238499"/>
                <a:ext cx="474588" cy="469901"/>
                <a:chOff x="7628012" y="3311662"/>
                <a:chExt cx="566420" cy="558801"/>
              </a:xfrm>
            </xdr:grpSpPr>
            <xdr:cxnSp macro="">
              <xdr:nvCxnSpPr>
                <xdr:cNvPr id="46" name="Straight Connector 45">
                  <a:extLst>
                    <a:ext uri="{FF2B5EF4-FFF2-40B4-BE49-F238E27FC236}">
                      <a16:creationId xmlns:a16="http://schemas.microsoft.com/office/drawing/2014/main" id="{2913974E-3E1B-1126-0003-96FD07F13C9C}"/>
                    </a:ext>
                  </a:extLst>
                </xdr:cNvPr>
                <xdr:cNvCxnSpPr/>
              </xdr:nvCxnSpPr>
              <xdr:spPr>
                <a:xfrm flipH="1">
                  <a:off x="7628012" y="3311662"/>
                  <a:ext cx="274320" cy="1"/>
                </a:xfrm>
                <a:prstGeom prst="line">
                  <a:avLst/>
                </a:prstGeom>
                <a:ln w="9525">
                  <a:solidFill>
                    <a:schemeClr val="bg1">
                      <a:lumMod val="65000"/>
                    </a:schemeClr>
                  </a:solidFill>
                  <a:prstDash val="sysDot"/>
                </a:ln>
                <a:scene3d>
                  <a:camera prst="orthographicFront">
                    <a:rot lat="0" lon="0" rev="0"/>
                  </a:camera>
                  <a:lightRig rig="threePt" dir="t"/>
                </a:scene3d>
              </xdr:spPr>
              <xdr:style>
                <a:lnRef idx="2">
                  <a:schemeClr val="accent1"/>
                </a:lnRef>
                <a:fillRef idx="0">
                  <a:schemeClr val="accent1"/>
                </a:fillRef>
                <a:effectRef idx="1">
                  <a:schemeClr val="accent1"/>
                </a:effectRef>
                <a:fontRef idx="minor">
                  <a:schemeClr val="tx1"/>
                </a:fontRef>
              </xdr:style>
            </xdr:cxnSp>
            <xdr:cxnSp macro="">
              <xdr:nvCxnSpPr>
                <xdr:cNvPr id="47" name="Straight Connector 46">
                  <a:extLst>
                    <a:ext uri="{FF2B5EF4-FFF2-40B4-BE49-F238E27FC236}">
                      <a16:creationId xmlns:a16="http://schemas.microsoft.com/office/drawing/2014/main" id="{3C66CC85-E290-01A4-5E8D-2762DDC3DACC}"/>
                    </a:ext>
                  </a:extLst>
                </xdr:cNvPr>
                <xdr:cNvCxnSpPr/>
              </xdr:nvCxnSpPr>
              <xdr:spPr>
                <a:xfrm>
                  <a:off x="7903124" y="3317627"/>
                  <a:ext cx="1833" cy="548640"/>
                </a:xfrm>
                <a:prstGeom prst="line">
                  <a:avLst/>
                </a:prstGeom>
                <a:ln w="9525">
                  <a:solidFill>
                    <a:schemeClr val="bg1">
                      <a:lumMod val="65000"/>
                    </a:schemeClr>
                  </a:solidFill>
                  <a:prstDash val="sysDot"/>
                </a:ln>
                <a:scene3d>
                  <a:camera prst="orthographicFront">
                    <a:rot lat="0" lon="0" rev="0"/>
                  </a:camera>
                  <a:lightRig rig="threePt" dir="t"/>
                </a:scene3d>
              </xdr:spPr>
              <xdr:style>
                <a:lnRef idx="2">
                  <a:schemeClr val="accent1"/>
                </a:lnRef>
                <a:fillRef idx="0">
                  <a:schemeClr val="accent1"/>
                </a:fillRef>
                <a:effectRef idx="1">
                  <a:schemeClr val="accent1"/>
                </a:effectRef>
                <a:fontRef idx="minor">
                  <a:schemeClr val="tx1"/>
                </a:fontRef>
              </xdr:style>
            </xdr:cxnSp>
            <xdr:cxnSp macro="">
              <xdr:nvCxnSpPr>
                <xdr:cNvPr id="48" name="Straight Connector 47">
                  <a:extLst>
                    <a:ext uri="{FF2B5EF4-FFF2-40B4-BE49-F238E27FC236}">
                      <a16:creationId xmlns:a16="http://schemas.microsoft.com/office/drawing/2014/main" id="{74EEC582-DB42-FA07-217C-CB20F4C91ABD}"/>
                    </a:ext>
                  </a:extLst>
                </xdr:cNvPr>
                <xdr:cNvCxnSpPr/>
              </xdr:nvCxnSpPr>
              <xdr:spPr>
                <a:xfrm flipH="1">
                  <a:off x="7634362" y="3870462"/>
                  <a:ext cx="274320" cy="1"/>
                </a:xfrm>
                <a:prstGeom prst="line">
                  <a:avLst/>
                </a:prstGeom>
                <a:ln w="9525">
                  <a:solidFill>
                    <a:schemeClr val="bg1">
                      <a:lumMod val="65000"/>
                    </a:schemeClr>
                  </a:solidFill>
                  <a:prstDash val="sysDot"/>
                </a:ln>
                <a:scene3d>
                  <a:camera prst="orthographicFront">
                    <a:rot lat="0" lon="0" rev="0"/>
                  </a:camera>
                  <a:lightRig rig="threePt" dir="t"/>
                </a:scene3d>
              </xdr:spPr>
              <xdr:style>
                <a:lnRef idx="2">
                  <a:schemeClr val="accent1"/>
                </a:lnRef>
                <a:fillRef idx="0">
                  <a:schemeClr val="accent1"/>
                </a:fillRef>
                <a:effectRef idx="1">
                  <a:schemeClr val="accent1"/>
                </a:effectRef>
                <a:fontRef idx="minor">
                  <a:schemeClr val="tx1"/>
                </a:fontRef>
              </xdr:style>
            </xdr:cxnSp>
            <xdr:cxnSp macro="">
              <xdr:nvCxnSpPr>
                <xdr:cNvPr id="49" name="Straight Connector 48">
                  <a:extLst>
                    <a:ext uri="{FF2B5EF4-FFF2-40B4-BE49-F238E27FC236}">
                      <a16:creationId xmlns:a16="http://schemas.microsoft.com/office/drawing/2014/main" id="{02AA71E0-42C9-BD76-78D2-5B326E48EEB8}"/>
                    </a:ext>
                  </a:extLst>
                </xdr:cNvPr>
                <xdr:cNvCxnSpPr/>
              </xdr:nvCxnSpPr>
              <xdr:spPr>
                <a:xfrm flipH="1">
                  <a:off x="7920112" y="3572012"/>
                  <a:ext cx="274320" cy="1"/>
                </a:xfrm>
                <a:prstGeom prst="line">
                  <a:avLst/>
                </a:prstGeom>
                <a:ln w="9525">
                  <a:solidFill>
                    <a:schemeClr val="bg1">
                      <a:lumMod val="65000"/>
                    </a:schemeClr>
                  </a:solidFill>
                  <a:prstDash val="sysDot"/>
                </a:ln>
                <a:scene3d>
                  <a:camera prst="orthographicFront">
                    <a:rot lat="0" lon="0" rev="0"/>
                  </a:camera>
                  <a:lightRig rig="threePt" dir="t"/>
                </a:scene3d>
              </xdr:spPr>
              <xdr:style>
                <a:lnRef idx="2">
                  <a:schemeClr val="accent1"/>
                </a:lnRef>
                <a:fillRef idx="0">
                  <a:schemeClr val="accent1"/>
                </a:fillRef>
                <a:effectRef idx="1">
                  <a:schemeClr val="accent1"/>
                </a:effectRef>
                <a:fontRef idx="minor">
                  <a:schemeClr val="tx1"/>
                </a:fontRef>
              </xdr:style>
            </xdr:cxnSp>
          </xdr:grpSp>
        </xdr:grpSp>
        <xdr:grpSp>
          <xdr:nvGrpSpPr>
            <xdr:cNvPr id="50" name="Group 49">
              <a:extLst>
                <a:ext uri="{FF2B5EF4-FFF2-40B4-BE49-F238E27FC236}">
                  <a16:creationId xmlns:a16="http://schemas.microsoft.com/office/drawing/2014/main" id="{67557B6D-95B7-834F-9BF9-ECDCB55E6326}"/>
                </a:ext>
              </a:extLst>
            </xdr:cNvPr>
            <xdr:cNvGrpSpPr/>
          </xdr:nvGrpSpPr>
          <xdr:grpSpPr>
            <a:xfrm>
              <a:off x="6990213" y="7499281"/>
              <a:ext cx="1471934" cy="477002"/>
              <a:chOff x="6916812" y="3238499"/>
              <a:chExt cx="1467701" cy="469901"/>
            </a:xfrm>
          </xdr:grpSpPr>
          <xdr:sp macro="" textlink="Sheet1!$K$3">
            <xdr:nvSpPr>
              <xdr:cNvPr id="51" name="TextBox 1">
                <a:extLst>
                  <a:ext uri="{FF2B5EF4-FFF2-40B4-BE49-F238E27FC236}">
                    <a16:creationId xmlns:a16="http://schemas.microsoft.com/office/drawing/2014/main" id="{20383B75-0A6E-C261-B552-DACF89975788}"/>
                  </a:ext>
                </a:extLst>
              </xdr:cNvPr>
              <xdr:cNvSpPr txBox="1"/>
            </xdr:nvSpPr>
            <xdr:spPr>
              <a:xfrm>
                <a:off x="7324063" y="3391453"/>
                <a:ext cx="1060450" cy="177525"/>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ctr"/>
                <a:fld id="{5BA64F7F-64E4-2C4D-9DF4-BA9E549E94A2}" type="TxLink">
                  <a:rPr lang="en-US" sz="1200" b="0" i="0" u="none" strike="noStrike">
                    <a:ln>
                      <a:noFill/>
                    </a:ln>
                    <a:solidFill>
                      <a:schemeClr val="bg1"/>
                    </a:solidFill>
                    <a:latin typeface="Calibri"/>
                    <a:ea typeface="+mn-ea"/>
                    <a:cs typeface="Calibri"/>
                  </a:rPr>
                  <a:pPr marL="0" indent="0" algn="ctr"/>
                  <a:t>Aggressive Preference</a:t>
                </a:fld>
                <a:endParaRPr lang="en-US" sz="1400" b="0" i="0" u="none" strike="noStrike">
                  <a:ln>
                    <a:noFill/>
                  </a:ln>
                  <a:solidFill>
                    <a:schemeClr val="bg1"/>
                  </a:solidFill>
                  <a:latin typeface="Helvetica" pitchFamily="2" charset="0"/>
                  <a:ea typeface="+mn-ea"/>
                  <a:cs typeface="Calibri"/>
                </a:endParaRPr>
              </a:p>
            </xdr:txBody>
          </xdr:sp>
          <xdr:grpSp>
            <xdr:nvGrpSpPr>
              <xdr:cNvPr id="52" name="Group 51">
                <a:extLst>
                  <a:ext uri="{FF2B5EF4-FFF2-40B4-BE49-F238E27FC236}">
                    <a16:creationId xmlns:a16="http://schemas.microsoft.com/office/drawing/2014/main" id="{1EC711D3-91FB-B87F-720E-94B7A54DA427}"/>
                  </a:ext>
                </a:extLst>
              </xdr:cNvPr>
              <xdr:cNvGrpSpPr/>
            </xdr:nvGrpSpPr>
            <xdr:grpSpPr>
              <a:xfrm>
                <a:off x="6916812" y="3238499"/>
                <a:ext cx="474588" cy="469901"/>
                <a:chOff x="7628012" y="3311662"/>
                <a:chExt cx="566420" cy="558801"/>
              </a:xfrm>
            </xdr:grpSpPr>
            <xdr:cxnSp macro="">
              <xdr:nvCxnSpPr>
                <xdr:cNvPr id="53" name="Straight Connector 52">
                  <a:extLst>
                    <a:ext uri="{FF2B5EF4-FFF2-40B4-BE49-F238E27FC236}">
                      <a16:creationId xmlns:a16="http://schemas.microsoft.com/office/drawing/2014/main" id="{0A054E3A-4741-C9F3-7AA3-6C00C5532FB9}"/>
                    </a:ext>
                  </a:extLst>
                </xdr:cNvPr>
                <xdr:cNvCxnSpPr/>
              </xdr:nvCxnSpPr>
              <xdr:spPr>
                <a:xfrm flipH="1">
                  <a:off x="7628012" y="3311662"/>
                  <a:ext cx="274320" cy="1"/>
                </a:xfrm>
                <a:prstGeom prst="line">
                  <a:avLst/>
                </a:prstGeom>
                <a:ln w="9525">
                  <a:solidFill>
                    <a:schemeClr val="bg1">
                      <a:lumMod val="65000"/>
                    </a:schemeClr>
                  </a:solidFill>
                  <a:prstDash val="sysDot"/>
                </a:ln>
                <a:scene3d>
                  <a:camera prst="orthographicFront">
                    <a:rot lat="0" lon="0" rev="0"/>
                  </a:camera>
                  <a:lightRig rig="threePt" dir="t"/>
                </a:scene3d>
              </xdr:spPr>
              <xdr:style>
                <a:lnRef idx="2">
                  <a:schemeClr val="accent1"/>
                </a:lnRef>
                <a:fillRef idx="0">
                  <a:schemeClr val="accent1"/>
                </a:fillRef>
                <a:effectRef idx="1">
                  <a:schemeClr val="accent1"/>
                </a:effectRef>
                <a:fontRef idx="minor">
                  <a:schemeClr val="tx1"/>
                </a:fontRef>
              </xdr:style>
            </xdr:cxnSp>
            <xdr:cxnSp macro="">
              <xdr:nvCxnSpPr>
                <xdr:cNvPr id="54" name="Straight Connector 53">
                  <a:extLst>
                    <a:ext uri="{FF2B5EF4-FFF2-40B4-BE49-F238E27FC236}">
                      <a16:creationId xmlns:a16="http://schemas.microsoft.com/office/drawing/2014/main" id="{8A6D70B3-4C0E-9F76-6B65-8568235854D0}"/>
                    </a:ext>
                  </a:extLst>
                </xdr:cNvPr>
                <xdr:cNvCxnSpPr/>
              </xdr:nvCxnSpPr>
              <xdr:spPr>
                <a:xfrm>
                  <a:off x="7903124" y="3317627"/>
                  <a:ext cx="1833" cy="548640"/>
                </a:xfrm>
                <a:prstGeom prst="line">
                  <a:avLst/>
                </a:prstGeom>
                <a:ln w="9525">
                  <a:solidFill>
                    <a:schemeClr val="bg1">
                      <a:lumMod val="65000"/>
                    </a:schemeClr>
                  </a:solidFill>
                  <a:prstDash val="sysDot"/>
                </a:ln>
                <a:scene3d>
                  <a:camera prst="orthographicFront">
                    <a:rot lat="0" lon="0" rev="0"/>
                  </a:camera>
                  <a:lightRig rig="threePt" dir="t"/>
                </a:scene3d>
              </xdr:spPr>
              <xdr:style>
                <a:lnRef idx="2">
                  <a:schemeClr val="accent1"/>
                </a:lnRef>
                <a:fillRef idx="0">
                  <a:schemeClr val="accent1"/>
                </a:fillRef>
                <a:effectRef idx="1">
                  <a:schemeClr val="accent1"/>
                </a:effectRef>
                <a:fontRef idx="minor">
                  <a:schemeClr val="tx1"/>
                </a:fontRef>
              </xdr:style>
            </xdr:cxnSp>
            <xdr:cxnSp macro="">
              <xdr:nvCxnSpPr>
                <xdr:cNvPr id="55" name="Straight Connector 54">
                  <a:extLst>
                    <a:ext uri="{FF2B5EF4-FFF2-40B4-BE49-F238E27FC236}">
                      <a16:creationId xmlns:a16="http://schemas.microsoft.com/office/drawing/2014/main" id="{02781D97-3DFE-231A-6AFF-AEE076FB17BD}"/>
                    </a:ext>
                  </a:extLst>
                </xdr:cNvPr>
                <xdr:cNvCxnSpPr/>
              </xdr:nvCxnSpPr>
              <xdr:spPr>
                <a:xfrm flipH="1">
                  <a:off x="7634362" y="3870462"/>
                  <a:ext cx="274320" cy="1"/>
                </a:xfrm>
                <a:prstGeom prst="line">
                  <a:avLst/>
                </a:prstGeom>
                <a:ln w="9525">
                  <a:solidFill>
                    <a:schemeClr val="bg1">
                      <a:lumMod val="65000"/>
                    </a:schemeClr>
                  </a:solidFill>
                  <a:prstDash val="sysDot"/>
                </a:ln>
                <a:scene3d>
                  <a:camera prst="orthographicFront">
                    <a:rot lat="0" lon="0" rev="0"/>
                  </a:camera>
                  <a:lightRig rig="threePt" dir="t"/>
                </a:scene3d>
              </xdr:spPr>
              <xdr:style>
                <a:lnRef idx="2">
                  <a:schemeClr val="accent1"/>
                </a:lnRef>
                <a:fillRef idx="0">
                  <a:schemeClr val="accent1"/>
                </a:fillRef>
                <a:effectRef idx="1">
                  <a:schemeClr val="accent1"/>
                </a:effectRef>
                <a:fontRef idx="minor">
                  <a:schemeClr val="tx1"/>
                </a:fontRef>
              </xdr:style>
            </xdr:cxnSp>
            <xdr:cxnSp macro="">
              <xdr:nvCxnSpPr>
                <xdr:cNvPr id="56" name="Straight Connector 55">
                  <a:extLst>
                    <a:ext uri="{FF2B5EF4-FFF2-40B4-BE49-F238E27FC236}">
                      <a16:creationId xmlns:a16="http://schemas.microsoft.com/office/drawing/2014/main" id="{A31787F0-279A-256E-499E-A8E9D60D5A04}"/>
                    </a:ext>
                  </a:extLst>
                </xdr:cNvPr>
                <xdr:cNvCxnSpPr/>
              </xdr:nvCxnSpPr>
              <xdr:spPr>
                <a:xfrm flipH="1">
                  <a:off x="7920112" y="3572012"/>
                  <a:ext cx="274320" cy="1"/>
                </a:xfrm>
                <a:prstGeom prst="line">
                  <a:avLst/>
                </a:prstGeom>
                <a:ln w="9525">
                  <a:solidFill>
                    <a:schemeClr val="bg1">
                      <a:lumMod val="65000"/>
                    </a:schemeClr>
                  </a:solidFill>
                  <a:prstDash val="sysDot"/>
                </a:ln>
                <a:scene3d>
                  <a:camera prst="orthographicFront">
                    <a:rot lat="0" lon="0" rev="0"/>
                  </a:camera>
                  <a:lightRig rig="threePt" dir="t"/>
                </a:scene3d>
              </xdr:spPr>
              <xdr:style>
                <a:lnRef idx="2">
                  <a:schemeClr val="accent1"/>
                </a:lnRef>
                <a:fillRef idx="0">
                  <a:schemeClr val="accent1"/>
                </a:fillRef>
                <a:effectRef idx="1">
                  <a:schemeClr val="accent1"/>
                </a:effectRef>
                <a:fontRef idx="minor">
                  <a:schemeClr val="tx1"/>
                </a:fontRef>
              </xdr:style>
            </xdr:cxnSp>
          </xdr:grpSp>
        </xdr:grpSp>
      </xdr:grpSp>
    </xdr:grp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9525</xdr:colOff>
      <xdr:row>4</xdr:row>
      <xdr:rowOff>114300</xdr:rowOff>
    </xdr:from>
    <xdr:ext cx="1333500" cy="1590675"/>
    <xdr:pic>
      <xdr:nvPicPr>
        <xdr:cNvPr id="2" name="image3.jp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aul%20Campbell,%20Phase%202,%20Block%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rewster/iCloud%20Drive%20(Archive)/Tread%20Documents/Template%20:%20Program%20Builders/Template%20v7.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iodization"/>
      <sheetName val="Exercise Library"/>
      <sheetName val="Throw Planner"/>
      <sheetName val="Results"/>
      <sheetName val="Mental"/>
      <sheetName val="Sheet1"/>
      <sheetName val="Profile"/>
      <sheetName val="Screen"/>
      <sheetName val="Rehab"/>
      <sheetName val="Throwing"/>
      <sheetName val="Block 1"/>
      <sheetName val="Block 2"/>
      <sheetName val="Block 3"/>
      <sheetName val="Block 4"/>
      <sheetName val="Block 5"/>
      <sheetName val="Block 6"/>
      <sheetName val="Block 7"/>
      <sheetName val="Block 8"/>
      <sheetName val="Block 9"/>
      <sheetName val="Block 10"/>
      <sheetName val="Block 11"/>
      <sheetName val="Block 12"/>
      <sheetName val="Block 13"/>
      <sheetName val="Bonus Routines"/>
      <sheetName val="Log"/>
      <sheetName val="V Charts"/>
      <sheetName val="Tool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iodization"/>
      <sheetName val="Exercise Library"/>
      <sheetName val="Throw Planner"/>
      <sheetName val="Results"/>
      <sheetName val="Mental"/>
      <sheetName val="Sheet1"/>
      <sheetName val="Profile"/>
      <sheetName val="Screen"/>
      <sheetName val="Rehab"/>
      <sheetName val="Throwing"/>
      <sheetName val="Block 1"/>
      <sheetName val="Block 2"/>
      <sheetName val="Block 3"/>
      <sheetName val="Block 4"/>
      <sheetName val="Block 5"/>
      <sheetName val="Block 6"/>
      <sheetName val="Block 7"/>
      <sheetName val="Block 8"/>
      <sheetName val="Block 9"/>
      <sheetName val="Block 10"/>
      <sheetName val="Block 11"/>
      <sheetName val="Block 12"/>
      <sheetName val="Block 13"/>
      <sheetName val="Bonus Routines"/>
      <sheetName val="Log"/>
      <sheetName val="V Charts"/>
      <sheetName val="Tools"/>
    </sheetNames>
    <sheetDataSet>
      <sheetData sheetId="0" refreshError="1"/>
      <sheetData sheetId="1" refreshError="1"/>
      <sheetData sheetId="2" refreshError="1"/>
      <sheetData sheetId="3"/>
      <sheetData sheetId="4" refreshError="1"/>
      <sheetData sheetId="5">
        <row r="4">
          <cell r="D4" t="str">
            <v>Relaxed</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hyperlink" Target="https://youtu.be/vqkksUrOPiY" TargetMode="External"/><Relationship Id="rId13" Type="http://schemas.openxmlformats.org/officeDocument/2006/relationships/hyperlink" Target="https://youtu.be/nSBkQ6pRFlQ?t=1383" TargetMode="External"/><Relationship Id="rId18" Type="http://schemas.openxmlformats.org/officeDocument/2006/relationships/hyperlink" Target="https://youtu.be/1snplZETLeY?t=30" TargetMode="External"/><Relationship Id="rId3" Type="http://schemas.openxmlformats.org/officeDocument/2006/relationships/hyperlink" Target="https://youtu.be/MiOzK9iarPs" TargetMode="External"/><Relationship Id="rId7" Type="http://schemas.openxmlformats.org/officeDocument/2006/relationships/hyperlink" Target="https://youtu.be/mJ6uuk1aAUo" TargetMode="External"/><Relationship Id="rId12" Type="http://schemas.openxmlformats.org/officeDocument/2006/relationships/hyperlink" Target="http://www.google.com/" TargetMode="External"/><Relationship Id="rId17" Type="http://schemas.openxmlformats.org/officeDocument/2006/relationships/hyperlink" Target="https://youtu.be/dMvr-auLOlw" TargetMode="External"/><Relationship Id="rId2" Type="http://schemas.openxmlformats.org/officeDocument/2006/relationships/hyperlink" Target="https://youtu.be/nSBkQ6pRFlQ?t=441" TargetMode="External"/><Relationship Id="rId16" Type="http://schemas.openxmlformats.org/officeDocument/2006/relationships/hyperlink" Target="https://youtu.be/9grnNYlPaOA" TargetMode="External"/><Relationship Id="rId1" Type="http://schemas.openxmlformats.org/officeDocument/2006/relationships/hyperlink" Target="http://www.google.com/" TargetMode="External"/><Relationship Id="rId6" Type="http://schemas.openxmlformats.org/officeDocument/2006/relationships/hyperlink" Target="https://youtu.be/NL7tySU9klc" TargetMode="External"/><Relationship Id="rId11" Type="http://schemas.openxmlformats.org/officeDocument/2006/relationships/hyperlink" Target="http://www.google.com/" TargetMode="External"/><Relationship Id="rId5" Type="http://schemas.openxmlformats.org/officeDocument/2006/relationships/hyperlink" Target="https://youtu.be/1C2q4IT5eig" TargetMode="External"/><Relationship Id="rId15" Type="http://schemas.openxmlformats.org/officeDocument/2006/relationships/hyperlink" Target="https://youtu.be/OJ3kQIItOVQ" TargetMode="External"/><Relationship Id="rId10" Type="http://schemas.openxmlformats.org/officeDocument/2006/relationships/hyperlink" Target="https://youtu.be/87OpkEu7ZNA" TargetMode="External"/><Relationship Id="rId4" Type="http://schemas.openxmlformats.org/officeDocument/2006/relationships/hyperlink" Target="https://youtu.be/limZ593wEBU" TargetMode="External"/><Relationship Id="rId9" Type="http://schemas.openxmlformats.org/officeDocument/2006/relationships/hyperlink" Target="https://youtu.be/i2pPzFp8XW8" TargetMode="External"/><Relationship Id="rId14" Type="http://schemas.openxmlformats.org/officeDocument/2006/relationships/hyperlink" Target="https://youtu.be/n0iFjIrXO3w"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www.google.com/" TargetMode="External"/><Relationship Id="rId18" Type="http://schemas.openxmlformats.org/officeDocument/2006/relationships/hyperlink" Target="https://youtu.be/mJ6uuk1aAUo" TargetMode="External"/><Relationship Id="rId26" Type="http://schemas.openxmlformats.org/officeDocument/2006/relationships/hyperlink" Target="https://youtu.be/nSBkQ6pRFlQ?t=1383" TargetMode="External"/><Relationship Id="rId3" Type="http://schemas.openxmlformats.org/officeDocument/2006/relationships/hyperlink" Target="https://youtu.be/MiOzK9iarPs" TargetMode="External"/><Relationship Id="rId21" Type="http://schemas.openxmlformats.org/officeDocument/2006/relationships/hyperlink" Target="https://youtu.be/i2pPzFp8XW8" TargetMode="External"/><Relationship Id="rId7" Type="http://schemas.openxmlformats.org/officeDocument/2006/relationships/hyperlink" Target="https://youtu.be/1C2q4IT5eig" TargetMode="External"/><Relationship Id="rId12" Type="http://schemas.openxmlformats.org/officeDocument/2006/relationships/hyperlink" Target="https://youtu.be/1snplZETLeY?t=30" TargetMode="External"/><Relationship Id="rId17" Type="http://schemas.openxmlformats.org/officeDocument/2006/relationships/hyperlink" Target="https://youtu.be/nSBkQ6pRFlQ?t=1197" TargetMode="External"/><Relationship Id="rId25" Type="http://schemas.openxmlformats.org/officeDocument/2006/relationships/hyperlink" Target="http://www.google.com/" TargetMode="External"/><Relationship Id="rId33" Type="http://schemas.openxmlformats.org/officeDocument/2006/relationships/hyperlink" Target="https://youtu.be/dMvr-auLOlw" TargetMode="External"/><Relationship Id="rId2" Type="http://schemas.openxmlformats.org/officeDocument/2006/relationships/hyperlink" Target="https://youtu.be/nSBkQ6pRFlQ?t=441" TargetMode="External"/><Relationship Id="rId16" Type="http://schemas.openxmlformats.org/officeDocument/2006/relationships/hyperlink" Target="https://youtu.be/NL7tySU9klc" TargetMode="External"/><Relationship Id="rId20" Type="http://schemas.openxmlformats.org/officeDocument/2006/relationships/hyperlink" Target="https://youtu.be/i2pPzFp8XW8" TargetMode="External"/><Relationship Id="rId29" Type="http://schemas.openxmlformats.org/officeDocument/2006/relationships/hyperlink" Target="https://youtu.be/OJ3kQIItOVQ" TargetMode="External"/><Relationship Id="rId1" Type="http://schemas.openxmlformats.org/officeDocument/2006/relationships/hyperlink" Target="http://www.google.com/" TargetMode="External"/><Relationship Id="rId6" Type="http://schemas.openxmlformats.org/officeDocument/2006/relationships/hyperlink" Target="https://youtu.be/limZ593wEBU" TargetMode="External"/><Relationship Id="rId11" Type="http://schemas.openxmlformats.org/officeDocument/2006/relationships/hyperlink" Target="https://youtu.be/1snplZETLeY?t=30" TargetMode="External"/><Relationship Id="rId24" Type="http://schemas.openxmlformats.org/officeDocument/2006/relationships/hyperlink" Target="https://youtu.be/dMvr-auLOlw" TargetMode="External"/><Relationship Id="rId32" Type="http://schemas.openxmlformats.org/officeDocument/2006/relationships/hyperlink" Target="https://youtu.be/9grnNYlPaOA" TargetMode="External"/><Relationship Id="rId5" Type="http://schemas.openxmlformats.org/officeDocument/2006/relationships/hyperlink" Target="https://youtu.be/limZ593wEBU" TargetMode="External"/><Relationship Id="rId15" Type="http://schemas.openxmlformats.org/officeDocument/2006/relationships/hyperlink" Target="https://youtu.be/NL7tySU9klc" TargetMode="External"/><Relationship Id="rId23" Type="http://schemas.openxmlformats.org/officeDocument/2006/relationships/hyperlink" Target="http://www.google.com/" TargetMode="External"/><Relationship Id="rId28" Type="http://schemas.openxmlformats.org/officeDocument/2006/relationships/hyperlink" Target="https://youtu.be/OJ3kQIItOVQ" TargetMode="External"/><Relationship Id="rId10" Type="http://schemas.openxmlformats.org/officeDocument/2006/relationships/hyperlink" Target="https://youtu.be/nSBkQ6pRFlQ?t=718" TargetMode="External"/><Relationship Id="rId19" Type="http://schemas.openxmlformats.org/officeDocument/2006/relationships/hyperlink" Target="https://youtu.be/vqkksUrOPiY" TargetMode="External"/><Relationship Id="rId31" Type="http://schemas.openxmlformats.org/officeDocument/2006/relationships/hyperlink" Target="https://youtu.be/9grnNYlPaOA" TargetMode="External"/><Relationship Id="rId4" Type="http://schemas.openxmlformats.org/officeDocument/2006/relationships/hyperlink" Target="https://youtu.be/MiOzK9iarPs" TargetMode="External"/><Relationship Id="rId9" Type="http://schemas.openxmlformats.org/officeDocument/2006/relationships/hyperlink" Target="http://www.google.com/" TargetMode="External"/><Relationship Id="rId14" Type="http://schemas.openxmlformats.org/officeDocument/2006/relationships/hyperlink" Target="https://youtu.be/nSBkQ6pRFlQ?t=944" TargetMode="External"/><Relationship Id="rId22" Type="http://schemas.openxmlformats.org/officeDocument/2006/relationships/hyperlink" Target="https://youtu.be/87OpkEu7ZNA" TargetMode="External"/><Relationship Id="rId27" Type="http://schemas.openxmlformats.org/officeDocument/2006/relationships/hyperlink" Target="https://youtu.be/n0iFjIrXO3w" TargetMode="External"/><Relationship Id="rId30" Type="http://schemas.openxmlformats.org/officeDocument/2006/relationships/hyperlink" Target="https://youtu.be/mJ6uuk1aAUo" TargetMode="External"/><Relationship Id="rId8" Type="http://schemas.openxmlformats.org/officeDocument/2006/relationships/hyperlink" Target="https://youtu.be/1C2q4IT5eig"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google.com/" TargetMode="External"/><Relationship Id="rId13" Type="http://schemas.openxmlformats.org/officeDocument/2006/relationships/hyperlink" Target="http://www.google.com/" TargetMode="External"/><Relationship Id="rId18" Type="http://schemas.openxmlformats.org/officeDocument/2006/relationships/hyperlink" Target="http://www.google.com/" TargetMode="External"/><Relationship Id="rId3" Type="http://schemas.openxmlformats.org/officeDocument/2006/relationships/hyperlink" Target="http://www.google.com/" TargetMode="External"/><Relationship Id="rId7" Type="http://schemas.openxmlformats.org/officeDocument/2006/relationships/hyperlink" Target="http://www.google.com/" TargetMode="External"/><Relationship Id="rId12" Type="http://schemas.openxmlformats.org/officeDocument/2006/relationships/hyperlink" Target="http://www.google.com/" TargetMode="External"/><Relationship Id="rId17" Type="http://schemas.openxmlformats.org/officeDocument/2006/relationships/hyperlink" Target="http://www.google.com/" TargetMode="External"/><Relationship Id="rId2" Type="http://schemas.openxmlformats.org/officeDocument/2006/relationships/hyperlink" Target="http://www.google.com/" TargetMode="External"/><Relationship Id="rId16" Type="http://schemas.openxmlformats.org/officeDocument/2006/relationships/hyperlink" Target="http://www.google.com/" TargetMode="External"/><Relationship Id="rId1" Type="http://schemas.openxmlformats.org/officeDocument/2006/relationships/hyperlink" Target="http://www.google.com/" TargetMode="External"/><Relationship Id="rId6" Type="http://schemas.openxmlformats.org/officeDocument/2006/relationships/hyperlink" Target="http://www.google.com/" TargetMode="External"/><Relationship Id="rId11" Type="http://schemas.openxmlformats.org/officeDocument/2006/relationships/hyperlink" Target="http://www.google.com/" TargetMode="External"/><Relationship Id="rId5" Type="http://schemas.openxmlformats.org/officeDocument/2006/relationships/hyperlink" Target="http://www.google.com/" TargetMode="External"/><Relationship Id="rId15" Type="http://schemas.openxmlformats.org/officeDocument/2006/relationships/hyperlink" Target="http://www.google.com/" TargetMode="External"/><Relationship Id="rId10" Type="http://schemas.openxmlformats.org/officeDocument/2006/relationships/hyperlink" Target="http://www.google.com/" TargetMode="External"/><Relationship Id="rId19" Type="http://schemas.openxmlformats.org/officeDocument/2006/relationships/hyperlink" Target="http://www.google.com/" TargetMode="External"/><Relationship Id="rId4" Type="http://schemas.openxmlformats.org/officeDocument/2006/relationships/hyperlink" Target="http://www.google.com/" TargetMode="External"/><Relationship Id="rId9" Type="http://schemas.openxmlformats.org/officeDocument/2006/relationships/hyperlink" Target="http://www.google.com/" TargetMode="External"/><Relationship Id="rId14" Type="http://schemas.openxmlformats.org/officeDocument/2006/relationships/hyperlink" Target="http://www.google.com/"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2"/>
  <sheetViews>
    <sheetView tabSelected="1" view="pageLayout" topLeftCell="A2" zoomScale="89" zoomScaleNormal="100" zoomScalePageLayoutView="89" workbookViewId="0">
      <selection activeCell="E7" sqref="E7"/>
    </sheetView>
  </sheetViews>
  <sheetFormatPr baseColWidth="10" defaultColWidth="11.1640625" defaultRowHeight="15" customHeight="1"/>
  <cols>
    <col min="1" max="1" width="6.83203125" customWidth="1"/>
    <col min="2" max="2" width="18.5" customWidth="1"/>
    <col min="3" max="3" width="19.1640625" customWidth="1"/>
    <col min="4" max="4" width="6.6640625" customWidth="1"/>
    <col min="5" max="5" width="20.1640625" customWidth="1"/>
    <col min="6" max="6" width="17.33203125" customWidth="1"/>
    <col min="7" max="7" width="7" customWidth="1"/>
    <col min="8" max="8" width="8.33203125" customWidth="1"/>
    <col min="9" max="9" width="7.83203125" customWidth="1"/>
    <col min="10" max="10" width="75.1640625" customWidth="1"/>
    <col min="11" max="11" width="20.1640625" customWidth="1"/>
    <col min="12" max="12" width="6.6640625" customWidth="1"/>
  </cols>
  <sheetData>
    <row r="1" spans="1:12" ht="27.75" customHeight="1">
      <c r="A1" s="47"/>
      <c r="B1" s="47"/>
      <c r="C1" s="47"/>
      <c r="D1" s="47"/>
      <c r="E1" s="47"/>
      <c r="F1" s="47"/>
      <c r="G1" s="47"/>
      <c r="H1" s="47"/>
      <c r="I1" s="47"/>
      <c r="J1" s="47"/>
      <c r="K1" s="48"/>
      <c r="L1" s="59"/>
    </row>
    <row r="2" spans="1:12" ht="27.75" customHeight="1">
      <c r="A2" s="47"/>
      <c r="B2" s="57"/>
      <c r="C2" s="57"/>
      <c r="D2" s="50"/>
      <c r="E2" s="50"/>
      <c r="F2" s="47"/>
      <c r="G2" s="47"/>
      <c r="H2" s="47"/>
      <c r="I2" s="51"/>
      <c r="J2" s="60"/>
      <c r="K2" s="57"/>
      <c r="L2" s="59"/>
    </row>
    <row r="3" spans="1:12" ht="27.75" customHeight="1">
      <c r="A3" s="47"/>
      <c r="B3" s="131" t="s">
        <v>0</v>
      </c>
      <c r="C3" s="132"/>
      <c r="D3" s="60"/>
      <c r="E3" s="57"/>
      <c r="F3" s="57"/>
      <c r="G3" s="47"/>
      <c r="H3" s="47"/>
      <c r="I3" s="51"/>
      <c r="J3" s="52" t="s">
        <v>229</v>
      </c>
      <c r="K3" s="53" t="s">
        <v>1</v>
      </c>
      <c r="L3" s="59"/>
    </row>
    <row r="4" spans="1:12" ht="36" customHeight="1">
      <c r="A4" s="54"/>
      <c r="B4" s="133" t="s">
        <v>91</v>
      </c>
      <c r="C4" s="134"/>
      <c r="D4" s="134"/>
      <c r="E4" s="134"/>
      <c r="F4" s="134"/>
      <c r="G4" s="47"/>
      <c r="H4" s="47"/>
      <c r="I4" s="51"/>
      <c r="J4" s="63" t="s">
        <v>2</v>
      </c>
      <c r="K4" s="117"/>
      <c r="L4" s="59"/>
    </row>
    <row r="5" spans="1:12" ht="36" customHeight="1">
      <c r="A5" s="54"/>
      <c r="B5" s="134"/>
      <c r="C5" s="134"/>
      <c r="D5" s="134"/>
      <c r="E5" s="134"/>
      <c r="F5" s="134"/>
      <c r="G5" s="47"/>
      <c r="H5" s="47"/>
      <c r="I5" s="51"/>
      <c r="J5" s="63" t="s">
        <v>4</v>
      </c>
      <c r="K5" s="117"/>
      <c r="L5" s="59"/>
    </row>
    <row r="6" spans="1:12" ht="36" customHeight="1">
      <c r="A6" s="54"/>
      <c r="B6" s="134"/>
      <c r="C6" s="134"/>
      <c r="D6" s="134"/>
      <c r="E6" s="134"/>
      <c r="F6" s="134"/>
      <c r="G6" s="47"/>
      <c r="H6" s="47"/>
      <c r="I6" s="51"/>
      <c r="J6" s="63" t="s">
        <v>6</v>
      </c>
      <c r="K6" s="117"/>
      <c r="L6" s="59"/>
    </row>
    <row r="7" spans="1:12" ht="36" customHeight="1">
      <c r="A7" s="54"/>
      <c r="B7" s="57"/>
      <c r="C7" s="57"/>
      <c r="D7" s="57"/>
      <c r="E7" s="57"/>
      <c r="F7" s="57"/>
      <c r="G7" s="47"/>
      <c r="H7" s="47"/>
      <c r="I7" s="51"/>
      <c r="J7" s="63" t="s">
        <v>8</v>
      </c>
      <c r="K7" s="117"/>
      <c r="L7" s="59"/>
    </row>
    <row r="8" spans="1:12" ht="36" customHeight="1">
      <c r="A8" s="54"/>
      <c r="B8" s="145" t="s">
        <v>84</v>
      </c>
      <c r="C8" s="140"/>
      <c r="D8" s="47"/>
      <c r="E8" s="47"/>
      <c r="F8" s="47"/>
      <c r="G8" s="54"/>
      <c r="H8" s="54"/>
      <c r="I8" s="51"/>
      <c r="J8" s="63" t="s">
        <v>9</v>
      </c>
      <c r="K8" s="117"/>
      <c r="L8" s="59"/>
    </row>
    <row r="9" spans="1:12" ht="36" customHeight="1">
      <c r="A9" s="54"/>
      <c r="B9" s="62" t="s">
        <v>86</v>
      </c>
      <c r="C9" s="118"/>
      <c r="D9" s="47"/>
      <c r="E9" s="57"/>
      <c r="F9" s="57"/>
      <c r="G9" s="54"/>
      <c r="H9" s="54"/>
      <c r="I9" s="51"/>
      <c r="J9" s="63" t="s">
        <v>11</v>
      </c>
      <c r="K9" s="117"/>
      <c r="L9" s="59"/>
    </row>
    <row r="10" spans="1:12" ht="36" customHeight="1">
      <c r="A10" s="47"/>
      <c r="B10" s="62" t="s">
        <v>87</v>
      </c>
      <c r="C10" s="118"/>
      <c r="D10" s="47"/>
      <c r="E10" s="57"/>
      <c r="F10" s="57"/>
      <c r="G10" s="48"/>
      <c r="H10" s="48"/>
      <c r="I10" s="51"/>
      <c r="J10" s="63" t="s">
        <v>12</v>
      </c>
      <c r="K10" s="117"/>
      <c r="L10" s="59"/>
    </row>
    <row r="11" spans="1:12" ht="36" customHeight="1">
      <c r="A11" s="55"/>
      <c r="B11" s="62" t="s">
        <v>88</v>
      </c>
      <c r="C11" s="118"/>
      <c r="D11" s="47"/>
      <c r="E11" s="54"/>
      <c r="F11" s="54"/>
      <c r="G11" s="57"/>
      <c r="H11" s="57"/>
      <c r="I11" s="51"/>
      <c r="J11" s="63" t="s">
        <v>13</v>
      </c>
      <c r="K11" s="117"/>
      <c r="L11" s="59"/>
    </row>
    <row r="12" spans="1:12" ht="36" customHeight="1">
      <c r="A12" s="55"/>
      <c r="B12" s="62" t="s">
        <v>89</v>
      </c>
      <c r="C12" s="118"/>
      <c r="D12" s="47"/>
      <c r="E12" s="54"/>
      <c r="F12" s="54"/>
      <c r="G12" s="57"/>
      <c r="H12" s="57"/>
      <c r="I12" s="56"/>
      <c r="J12" s="63" t="s">
        <v>14</v>
      </c>
      <c r="K12" s="117"/>
      <c r="L12" s="59"/>
    </row>
    <row r="13" spans="1:12" ht="36" customHeight="1">
      <c r="A13" s="55"/>
      <c r="B13" s="62" t="s">
        <v>90</v>
      </c>
      <c r="C13" s="118"/>
      <c r="D13" s="47"/>
      <c r="E13" s="54"/>
      <c r="F13" s="54"/>
      <c r="G13" s="57"/>
      <c r="H13" s="57"/>
      <c r="I13" s="51"/>
      <c r="J13" s="63" t="s">
        <v>15</v>
      </c>
      <c r="K13" s="117"/>
      <c r="L13" s="59"/>
    </row>
    <row r="14" spans="1:12" ht="36" customHeight="1">
      <c r="A14" s="55"/>
      <c r="B14" s="57"/>
      <c r="C14" s="57"/>
      <c r="D14" s="49"/>
      <c r="E14" s="57"/>
      <c r="F14" s="57"/>
      <c r="G14" s="57"/>
      <c r="H14" s="57"/>
      <c r="I14" s="51"/>
      <c r="J14" s="63" t="s">
        <v>16</v>
      </c>
      <c r="K14" s="117"/>
      <c r="L14" s="59"/>
    </row>
    <row r="15" spans="1:12" ht="36" customHeight="1">
      <c r="A15" s="55"/>
      <c r="B15" s="2" t="s">
        <v>85</v>
      </c>
      <c r="C15" s="47"/>
      <c r="D15" s="47"/>
      <c r="E15" s="47"/>
      <c r="F15" s="49"/>
      <c r="G15" s="139" t="s">
        <v>1</v>
      </c>
      <c r="H15" s="140"/>
      <c r="I15" s="51"/>
      <c r="J15" s="63" t="s">
        <v>17</v>
      </c>
      <c r="K15" s="117"/>
      <c r="L15" s="59"/>
    </row>
    <row r="16" spans="1:12" ht="36" customHeight="1">
      <c r="A16" s="55"/>
      <c r="B16" s="137" t="s">
        <v>18</v>
      </c>
      <c r="C16" s="138"/>
      <c r="D16" s="138"/>
      <c r="E16" s="138"/>
      <c r="F16" s="138"/>
      <c r="G16" s="135"/>
      <c r="H16" s="136"/>
      <c r="I16" s="51"/>
      <c r="J16" s="63" t="s">
        <v>19</v>
      </c>
      <c r="K16" s="117"/>
      <c r="L16" s="59"/>
    </row>
    <row r="17" spans="1:12" ht="36" customHeight="1">
      <c r="A17" s="55"/>
      <c r="B17" s="137" t="s">
        <v>20</v>
      </c>
      <c r="C17" s="138"/>
      <c r="D17" s="138"/>
      <c r="E17" s="138"/>
      <c r="F17" s="138"/>
      <c r="G17" s="135"/>
      <c r="H17" s="136"/>
      <c r="I17" s="51"/>
      <c r="J17" s="63" t="s">
        <v>21</v>
      </c>
      <c r="K17" s="117"/>
      <c r="L17" s="59"/>
    </row>
    <row r="18" spans="1:12" ht="36" customHeight="1">
      <c r="A18" s="55"/>
      <c r="B18" s="137" t="s">
        <v>22</v>
      </c>
      <c r="C18" s="138"/>
      <c r="D18" s="138"/>
      <c r="E18" s="138"/>
      <c r="F18" s="138"/>
      <c r="G18" s="135"/>
      <c r="H18" s="136"/>
      <c r="I18" s="51"/>
      <c r="J18" s="63" t="s">
        <v>23</v>
      </c>
      <c r="K18" s="117"/>
      <c r="L18" s="59"/>
    </row>
    <row r="19" spans="1:12" ht="36" customHeight="1">
      <c r="A19" s="55"/>
      <c r="B19" s="137" t="s">
        <v>24</v>
      </c>
      <c r="C19" s="138"/>
      <c r="D19" s="138"/>
      <c r="E19" s="138"/>
      <c r="F19" s="138"/>
      <c r="G19" s="135"/>
      <c r="H19" s="136"/>
      <c r="I19" s="51"/>
      <c r="J19" s="63" t="s">
        <v>25</v>
      </c>
      <c r="K19" s="117"/>
      <c r="L19" s="59"/>
    </row>
    <row r="20" spans="1:12" ht="36" customHeight="1">
      <c r="A20" s="57"/>
      <c r="B20" s="137" t="s">
        <v>26</v>
      </c>
      <c r="C20" s="138"/>
      <c r="D20" s="138"/>
      <c r="E20" s="138"/>
      <c r="F20" s="138"/>
      <c r="G20" s="135"/>
      <c r="H20" s="136"/>
      <c r="I20" s="51"/>
      <c r="J20" s="63" t="s">
        <v>27</v>
      </c>
      <c r="K20" s="117"/>
      <c r="L20" s="59"/>
    </row>
    <row r="21" spans="1:12" ht="36" customHeight="1">
      <c r="A21" s="57"/>
      <c r="B21" s="137" t="s">
        <v>28</v>
      </c>
      <c r="C21" s="138"/>
      <c r="D21" s="138"/>
      <c r="E21" s="138"/>
      <c r="F21" s="138"/>
      <c r="G21" s="135"/>
      <c r="H21" s="136"/>
      <c r="I21" s="51"/>
      <c r="J21" s="63" t="s">
        <v>29</v>
      </c>
      <c r="K21" s="117"/>
      <c r="L21" s="59"/>
    </row>
    <row r="22" spans="1:12" ht="36" customHeight="1">
      <c r="A22" s="57"/>
      <c r="B22" s="137" t="s">
        <v>30</v>
      </c>
      <c r="C22" s="138"/>
      <c r="D22" s="138"/>
      <c r="E22" s="138"/>
      <c r="F22" s="138"/>
      <c r="G22" s="135"/>
      <c r="H22" s="136"/>
      <c r="I22" s="51"/>
      <c r="J22" s="63" t="s">
        <v>31</v>
      </c>
      <c r="K22" s="117"/>
      <c r="L22" s="59"/>
    </row>
    <row r="23" spans="1:12" ht="36" customHeight="1">
      <c r="A23" s="57"/>
      <c r="B23" s="137" t="s">
        <v>32</v>
      </c>
      <c r="C23" s="138"/>
      <c r="D23" s="138"/>
      <c r="E23" s="138"/>
      <c r="F23" s="138"/>
      <c r="G23" s="135"/>
      <c r="H23" s="136"/>
      <c r="I23" s="51"/>
      <c r="J23" s="63" t="s">
        <v>33</v>
      </c>
      <c r="K23" s="117"/>
      <c r="L23" s="59"/>
    </row>
    <row r="24" spans="1:12" ht="33" customHeight="1">
      <c r="A24" s="57"/>
      <c r="B24" s="57"/>
      <c r="C24" s="57"/>
      <c r="D24" s="57"/>
      <c r="E24" s="57"/>
      <c r="F24" s="57"/>
      <c r="G24" s="57"/>
      <c r="H24" s="57"/>
      <c r="I24" s="61"/>
      <c r="J24" s="57"/>
      <c r="K24" s="57"/>
      <c r="L24" s="59"/>
    </row>
    <row r="25" spans="1:12" ht="33" customHeight="1">
      <c r="A25" s="57"/>
      <c r="B25" s="141" t="s">
        <v>34</v>
      </c>
      <c r="C25" s="140"/>
      <c r="D25" s="140"/>
      <c r="E25" s="140"/>
      <c r="F25" s="140"/>
      <c r="G25" s="140"/>
      <c r="H25" s="140"/>
      <c r="I25" s="140"/>
      <c r="J25" s="140"/>
      <c r="K25" s="140"/>
      <c r="L25" s="59"/>
    </row>
    <row r="26" spans="1:12" ht="55" customHeight="1">
      <c r="A26" s="57"/>
      <c r="B26" s="140"/>
      <c r="C26" s="140"/>
      <c r="D26" s="140"/>
      <c r="E26" s="140"/>
      <c r="F26" s="140"/>
      <c r="G26" s="140"/>
      <c r="H26" s="140"/>
      <c r="I26" s="140"/>
      <c r="J26" s="140"/>
      <c r="K26" s="140"/>
      <c r="L26" s="59"/>
    </row>
    <row r="27" spans="1:12" ht="31" customHeight="1">
      <c r="A27" s="58"/>
      <c r="B27" s="141"/>
      <c r="C27" s="132"/>
      <c r="D27" s="132"/>
      <c r="E27" s="132"/>
      <c r="F27" s="132"/>
      <c r="G27" s="132"/>
      <c r="H27" s="132"/>
      <c r="I27" s="132"/>
      <c r="J27" s="132"/>
      <c r="K27" s="132"/>
      <c r="L27" s="59"/>
    </row>
    <row r="28" spans="1:12" ht="15" hidden="1" customHeight="1">
      <c r="A28" s="59"/>
      <c r="B28" s="142"/>
      <c r="C28" s="143"/>
      <c r="D28" s="143"/>
      <c r="E28" s="143"/>
      <c r="F28" s="143"/>
      <c r="G28" s="143"/>
      <c r="H28" s="143"/>
      <c r="I28" s="143"/>
      <c r="J28" s="143"/>
      <c r="K28" s="144"/>
      <c r="L28" s="59"/>
    </row>
    <row r="29" spans="1:12" ht="1" hidden="1" customHeight="1">
      <c r="A29" s="59"/>
      <c r="B29" s="59"/>
      <c r="C29" s="59"/>
      <c r="D29" s="59"/>
      <c r="E29" s="59"/>
      <c r="F29" s="59"/>
      <c r="G29" s="59"/>
      <c r="H29" s="59"/>
      <c r="I29" s="59"/>
      <c r="J29" s="59"/>
      <c r="K29" s="59"/>
      <c r="L29" s="59"/>
    </row>
    <row r="30" spans="1:12" ht="1" hidden="1" customHeight="1">
      <c r="A30" s="59"/>
      <c r="B30" s="59"/>
      <c r="C30" s="59"/>
      <c r="D30" s="59"/>
      <c r="E30" s="59"/>
      <c r="F30" s="59"/>
      <c r="G30" s="59"/>
      <c r="H30" s="59"/>
      <c r="I30" s="59"/>
      <c r="J30" s="59"/>
      <c r="K30" s="59"/>
      <c r="L30" s="59"/>
    </row>
    <row r="31" spans="1:12" ht="15" customHeight="1">
      <c r="A31" s="59"/>
      <c r="B31" s="59"/>
      <c r="C31" s="59"/>
      <c r="D31" s="59"/>
      <c r="E31" s="59"/>
      <c r="F31" s="59"/>
      <c r="G31" s="59"/>
      <c r="H31" s="59"/>
      <c r="I31" s="59"/>
      <c r="J31" s="59"/>
      <c r="K31" s="59"/>
      <c r="L31" s="59"/>
    </row>
    <row r="32" spans="1:12" ht="15" customHeight="1">
      <c r="A32" s="59"/>
      <c r="B32" s="59"/>
      <c r="C32" s="59"/>
      <c r="D32" s="59"/>
      <c r="E32" s="59"/>
      <c r="F32" s="59"/>
      <c r="G32" s="59"/>
      <c r="H32" s="59"/>
      <c r="I32" s="59"/>
      <c r="J32" s="59"/>
      <c r="K32" s="59"/>
      <c r="L32" s="59"/>
    </row>
  </sheetData>
  <sheetProtection algorithmName="SHA-512" hashValue="Kwtj/xfuyzfATcYuM7f62FUD+kr/MHJyTQQhsgRi4YAfKEP2atzbVoJmVz87u+0QuiFUkUt3u7FNM/TRFCkYGA==" saltValue="louRGmTByS5mtgNTiI79uw==" spinCount="100000" sheet="1" objects="1" scenarios="1" formatCells="0" formatColumns="0" formatRows="0" insertColumns="0"/>
  <mergeCells count="22">
    <mergeCell ref="B27:K28"/>
    <mergeCell ref="B25:K26"/>
    <mergeCell ref="B8:C8"/>
    <mergeCell ref="G19:H19"/>
    <mergeCell ref="B19:F19"/>
    <mergeCell ref="G21:H21"/>
    <mergeCell ref="B3:C3"/>
    <mergeCell ref="B4:F6"/>
    <mergeCell ref="G22:H22"/>
    <mergeCell ref="G23:H23"/>
    <mergeCell ref="G20:H20"/>
    <mergeCell ref="B16:F16"/>
    <mergeCell ref="B17:F17"/>
    <mergeCell ref="B18:F18"/>
    <mergeCell ref="B21:F21"/>
    <mergeCell ref="B20:F20"/>
    <mergeCell ref="B22:F22"/>
    <mergeCell ref="B23:F23"/>
    <mergeCell ref="G16:H16"/>
    <mergeCell ref="G15:H15"/>
    <mergeCell ref="G17:H17"/>
    <mergeCell ref="G18:H18"/>
  </mergeCells>
  <conditionalFormatting sqref="C9:C13">
    <cfRule type="containsBlanks" dxfId="2" priority="3">
      <formula>LEN(TRIM(C9))=0</formula>
    </cfRule>
  </conditionalFormatting>
  <conditionalFormatting sqref="G16:H23">
    <cfRule type="containsBlanks" dxfId="1" priority="2">
      <formula>LEN(TRIM(G16))=0</formula>
    </cfRule>
  </conditionalFormatting>
  <conditionalFormatting sqref="K4:K23">
    <cfRule type="containsBlanks" dxfId="0" priority="1">
      <formula>LEN(TRIM(K4))=0</formula>
    </cfRule>
  </conditionalFormatting>
  <dataValidations count="5">
    <dataValidation type="list" allowBlank="1" showErrorMessage="1" sqref="G16:G23" xr:uid="{00000000-0002-0000-0200-000000000000}">
      <formula1>"Always,Frequently,Sometimes,Rarely,Never"</formula1>
    </dataValidation>
    <dataValidation type="list" allowBlank="1" showErrorMessage="1" sqref="K4:K23" xr:uid="{00000000-0002-0000-0200-000002000000}">
      <formula1>"Strongly agree,Somewhat agree,Neutral,Somewhat disagree,Strongly disagree"</formula1>
    </dataValidation>
    <dataValidation type="list" allowBlank="1" showErrorMessage="1" sqref="C12" xr:uid="{00000000-0002-0000-0200-000003000000}">
      <formula1>"LHP,RHP,OF,IF,C"</formula1>
    </dataValidation>
    <dataValidation type="list" allowBlank="1" showErrorMessage="1" sqref="C11" xr:uid="{00000000-0002-0000-0200-000004000000}">
      <formula1>"Youth,High school,College,Pro"</formula1>
    </dataValidation>
    <dataValidation type="list" allowBlank="1" showErrorMessage="1" sqref="C13" xr:uid="{00000000-0002-0000-0200-000001000000}">
      <formula1>"10,11,12,13,14,15,16,17,18,19,20,21,22,23,24,25,26,27,28,29,30,31,32,33,34,35,36,37,38,39,40"</formula1>
    </dataValidation>
  </dataValidations>
  <hyperlinks>
    <hyperlink ref="B25:K26" location="Mental!A1" display="Click to view your results!" xr:uid="{35D74F7D-DDDC-AD4B-9C2B-F555C99E0635}"/>
  </hyperlinks>
  <pageMargins left="0.57506242197253432" right="0.58364544319600498" top="0.75" bottom="0.75" header="0" footer="0"/>
  <pageSetup scale="55" orientation="landscape"/>
  <headerFooter>
    <oddHeader xml:space="preserve">&amp;C&amp;"System Font,Regular"&amp;10&amp;K000000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998"/>
  <sheetViews>
    <sheetView topLeftCell="C1" workbookViewId="0">
      <selection activeCell="H47" sqref="H47"/>
    </sheetView>
  </sheetViews>
  <sheetFormatPr baseColWidth="10" defaultColWidth="11.1640625" defaultRowHeight="15" customHeight="1"/>
  <cols>
    <col min="1" max="1" width="14" bestFit="1" customWidth="1"/>
    <col min="2" max="35" width="10.5" customWidth="1"/>
  </cols>
  <sheetData>
    <row r="1" spans="1:35" ht="15.75" customHeight="1">
      <c r="A1" s="3"/>
      <c r="B1" s="3"/>
      <c r="C1" s="3"/>
      <c r="D1" s="3"/>
      <c r="E1" s="3"/>
      <c r="F1" s="3"/>
      <c r="G1" s="3"/>
      <c r="H1" s="3" t="s">
        <v>35</v>
      </c>
      <c r="I1" s="3"/>
      <c r="J1" s="3"/>
      <c r="K1" s="3"/>
      <c r="L1" s="3"/>
      <c r="M1" s="3"/>
      <c r="N1" s="72" t="s">
        <v>92</v>
      </c>
      <c r="O1" s="3"/>
      <c r="P1" s="3"/>
      <c r="Q1" s="3"/>
      <c r="R1" s="3"/>
      <c r="S1" s="3"/>
      <c r="T1" s="3"/>
      <c r="U1" s="3"/>
      <c r="V1" s="3" t="s">
        <v>122</v>
      </c>
      <c r="W1" s="3"/>
      <c r="X1" s="3"/>
      <c r="Y1" s="3"/>
      <c r="Z1" s="3"/>
      <c r="AA1" s="3"/>
      <c r="AB1" s="3"/>
      <c r="AC1" s="3"/>
      <c r="AD1" s="3"/>
      <c r="AE1" s="3"/>
      <c r="AF1" s="3"/>
      <c r="AG1" s="3"/>
      <c r="AH1" s="3"/>
      <c r="AI1" s="3"/>
    </row>
    <row r="2" spans="1:35" ht="15.75" customHeight="1">
      <c r="A2" s="4" t="s">
        <v>36</v>
      </c>
      <c r="B2" s="4">
        <f>IF(Survey!K4=$D$17,0,IF(Survey!K4=$D$18,1,IF(Survey!K4=$D$19,2,IF(Survey!K4=$D$20,3,IF(Survey!K4=$D$21,4,2)))))</f>
        <v>2</v>
      </c>
      <c r="C2" s="4">
        <f t="shared" ref="C2:C3" si="0">B2</f>
        <v>2</v>
      </c>
      <c r="D2" s="46" t="s">
        <v>37</v>
      </c>
      <c r="E2" s="46">
        <v>1</v>
      </c>
      <c r="F2" s="46">
        <f>AVERAGE(Sheet1!C2:C5)/4</f>
        <v>0.5</v>
      </c>
      <c r="H2" s="46"/>
      <c r="M2" s="46" t="s">
        <v>37</v>
      </c>
      <c r="N2" s="71" t="s">
        <v>93</v>
      </c>
      <c r="O2" s="71" t="s">
        <v>106</v>
      </c>
      <c r="P2" s="71" t="s">
        <v>107</v>
      </c>
      <c r="Q2" s="71" t="s">
        <v>108</v>
      </c>
      <c r="R2" s="71" t="s">
        <v>109</v>
      </c>
      <c r="U2" s="71"/>
      <c r="V2" s="77" t="s">
        <v>209</v>
      </c>
    </row>
    <row r="3" spans="1:35" ht="15.75" customHeight="1">
      <c r="A3" s="4" t="s">
        <v>38</v>
      </c>
      <c r="B3" s="4">
        <f>IF(Survey!K5=$D$17,0,IF(Survey!K5=$D$18,1,IF(Survey!K5=$D$19,2,IF(Survey!K5=$D$20,3,IF(Survey!K5=$D$21,4,2)))))</f>
        <v>2</v>
      </c>
      <c r="C3" s="4">
        <f t="shared" si="0"/>
        <v>2</v>
      </c>
      <c r="D3" s="46" t="s">
        <v>39</v>
      </c>
      <c r="E3" s="46">
        <v>1</v>
      </c>
      <c r="F3">
        <f>1-F2</f>
        <v>0.5</v>
      </c>
      <c r="G3" s="46"/>
      <c r="H3" s="46" t="str">
        <f>IF(F3&lt;0.4,"You stay relaxed and focused",IF(F3&lt;0.6,"You have a balance between staying relaxed &amp; aggressive",IF(0.59&lt;F3,"You keep a hyper aggressive mentality","ERROR")))</f>
        <v>You have a balance between staying relaxed &amp; aggressive</v>
      </c>
      <c r="K3" s="46" t="str">
        <f>IF(F3&lt;0.4,"Relaxed Preference",IF(E3&lt;0.6,"-",IF(0.59&lt;E3,"Aggressive Preference","ERROR")))</f>
        <v>Aggressive Preference</v>
      </c>
      <c r="M3" s="46" t="s">
        <v>39</v>
      </c>
      <c r="N3" s="71" t="s">
        <v>101</v>
      </c>
      <c r="O3" s="71" t="s">
        <v>100</v>
      </c>
      <c r="P3" s="71" t="s">
        <v>110</v>
      </c>
      <c r="Q3" s="71" t="s">
        <v>109</v>
      </c>
      <c r="R3" s="71"/>
      <c r="U3" s="77"/>
      <c r="V3" s="77" t="s">
        <v>209</v>
      </c>
    </row>
    <row r="4" spans="1:35" ht="15.75" customHeight="1">
      <c r="A4" s="4" t="s">
        <v>40</v>
      </c>
      <c r="B4" s="4">
        <f>IF(Survey!K6=$D$17,0,IF(Survey!K6=$D$18,1,IF(Survey!K6=$D$19,2,IF(Survey!K6=$D$20,3,IF(Survey!K6=$D$21,4,2)))))</f>
        <v>2</v>
      </c>
      <c r="C4" s="4">
        <f t="shared" ref="C4:C7" si="1">4-B4</f>
        <v>2</v>
      </c>
      <c r="D4" s="46" t="s">
        <v>41</v>
      </c>
      <c r="E4" s="46">
        <v>1</v>
      </c>
      <c r="F4" s="46">
        <f>AVERAGE(Sheet1!C6:C9)/4</f>
        <v>0.5</v>
      </c>
      <c r="M4" s="46" t="s">
        <v>41</v>
      </c>
      <c r="N4" s="71" t="s">
        <v>101</v>
      </c>
      <c r="O4" s="71" t="s">
        <v>100</v>
      </c>
      <c r="P4" s="71" t="s">
        <v>106</v>
      </c>
      <c r="Q4" s="71" t="s">
        <v>111</v>
      </c>
      <c r="R4" s="71" t="s">
        <v>112</v>
      </c>
      <c r="S4" s="71" t="s">
        <v>113</v>
      </c>
      <c r="T4" s="71" t="s">
        <v>114</v>
      </c>
      <c r="U4" s="77"/>
      <c r="V4" s="77" t="s">
        <v>210</v>
      </c>
    </row>
    <row r="5" spans="1:35" ht="15.75" customHeight="1">
      <c r="A5" s="4" t="s">
        <v>42</v>
      </c>
      <c r="B5" s="4">
        <f>IF(Survey!K7=$D$17,0,IF(Survey!K7=$D$18,1,IF(Survey!K7=$D$19,2,IF(Survey!K7=$D$20,3,IF(Survey!K7=$D$21,4,2)))))</f>
        <v>2</v>
      </c>
      <c r="C5" s="4">
        <f t="shared" si="1"/>
        <v>2</v>
      </c>
      <c r="D5" s="46" t="s">
        <v>43</v>
      </c>
      <c r="E5" s="46">
        <v>1</v>
      </c>
      <c r="F5">
        <f>1-F4</f>
        <v>0.5</v>
      </c>
      <c r="G5" s="46"/>
      <c r="H5" s="46" t="str">
        <f>IF(F5&lt;0.4,"You remember to stay carefree and have fun",IF(F5&lt;0.6,"You keep a balance between being carefree &amp; serious",IF(0.59&lt;F5,"You stay locked in and serious","ERROR")))</f>
        <v>You keep a balance between being carefree &amp; serious</v>
      </c>
      <c r="K5" s="46" t="str">
        <f>IF(F5&lt;0.4,"Carefree Preference",IF(E5&lt;0.6,"-",IF(0.59&lt;E5,"Serious Preference","ERROR")))</f>
        <v>Serious Preference</v>
      </c>
      <c r="M5" s="46" t="s">
        <v>43</v>
      </c>
      <c r="N5" s="71" t="s">
        <v>101</v>
      </c>
      <c r="O5" s="71" t="s">
        <v>115</v>
      </c>
      <c r="P5" s="71" t="s">
        <v>116</v>
      </c>
      <c r="Q5" s="71" t="s">
        <v>110</v>
      </c>
      <c r="R5" s="71" t="s">
        <v>109</v>
      </c>
      <c r="S5" s="71" t="s">
        <v>117</v>
      </c>
      <c r="U5" s="77"/>
      <c r="V5" s="77" t="s">
        <v>210</v>
      </c>
    </row>
    <row r="6" spans="1:35" ht="15.75" customHeight="1">
      <c r="A6" s="4" t="s">
        <v>44</v>
      </c>
      <c r="B6" s="4">
        <f>IF(Survey!K8=$D$17,0,IF(Survey!K8=$D$18,1,IF(Survey!K8=$D$19,2,IF(Survey!K8=$D$20,3,IF(Survey!K8=$D$21,4,2)))))</f>
        <v>2</v>
      </c>
      <c r="C6" s="4">
        <f t="shared" si="1"/>
        <v>2</v>
      </c>
      <c r="D6" s="45" t="s">
        <v>45</v>
      </c>
      <c r="E6" s="46">
        <v>1</v>
      </c>
      <c r="F6" s="46">
        <f>AVERAGE(Sheet1!C10:C13)/4</f>
        <v>0.5</v>
      </c>
      <c r="M6" s="45" t="s">
        <v>45</v>
      </c>
      <c r="N6" s="71" t="s">
        <v>101</v>
      </c>
      <c r="O6" s="71" t="s">
        <v>100</v>
      </c>
      <c r="P6" s="71" t="s">
        <v>98</v>
      </c>
      <c r="Q6" s="71" t="s">
        <v>102</v>
      </c>
      <c r="U6" s="77"/>
      <c r="V6" s="77" t="s">
        <v>208</v>
      </c>
    </row>
    <row r="7" spans="1:35" ht="15.75" customHeight="1">
      <c r="A7" s="4" t="s">
        <v>46</v>
      </c>
      <c r="B7" s="4">
        <f>IF(Survey!K9=$D$17,0,IF(Survey!K9=$D$18,1,IF(Survey!K9=$D$19,2,IF(Survey!K9=$D$20,3,IF(Survey!K9=$D$21,4,2)))))</f>
        <v>2</v>
      </c>
      <c r="C7" s="4">
        <f t="shared" si="1"/>
        <v>2</v>
      </c>
      <c r="D7" s="45" t="s">
        <v>47</v>
      </c>
      <c r="E7" s="46">
        <v>1</v>
      </c>
      <c r="F7">
        <f>1-F6</f>
        <v>0.5</v>
      </c>
      <c r="G7" s="46"/>
      <c r="H7" s="46" t="str">
        <f>IF(F7&lt;0.4,"Your body feels tense &amp; powerful",IF(F7&lt;0.6,"You have an even balance of tension &amp; looseness",IF(0.59&lt;F7,"Your mechanics stay loose &amp; whippy","ERROR")))</f>
        <v>You have an even balance of tension &amp; looseness</v>
      </c>
      <c r="K7" s="46" t="str">
        <f>IF(F7&lt;0.4,"Tense Preference",IF(E7&lt;0.6,"-",IF(0.59&lt;E7,"Loose Preference","ERROR")))</f>
        <v>Loose Preference</v>
      </c>
      <c r="M7" s="45" t="s">
        <v>47</v>
      </c>
      <c r="N7" s="71" t="s">
        <v>93</v>
      </c>
      <c r="O7" s="71" t="s">
        <v>94</v>
      </c>
      <c r="P7" s="71" t="s">
        <v>103</v>
      </c>
      <c r="Q7" s="71" t="s">
        <v>104</v>
      </c>
      <c r="R7" s="71" t="s">
        <v>105</v>
      </c>
      <c r="U7" s="77"/>
      <c r="V7" s="77" t="s">
        <v>208</v>
      </c>
    </row>
    <row r="8" spans="1:35" ht="15.75" customHeight="1">
      <c r="A8" s="4" t="s">
        <v>48</v>
      </c>
      <c r="B8" s="4">
        <f>IF(Survey!K10=$D$17,0,IF(Survey!K10=$D$18,1,IF(Survey!K10=$D$19,2,IF(Survey!K10=$D$20,3,IF(Survey!K10=$D$21,4,2)))))</f>
        <v>2</v>
      </c>
      <c r="C8" s="4">
        <f t="shared" ref="C8:C11" si="2">B8</f>
        <v>2</v>
      </c>
      <c r="D8" s="45" t="s">
        <v>49</v>
      </c>
      <c r="E8" s="46">
        <v>1</v>
      </c>
      <c r="F8" s="46">
        <f>AVERAGE(Sheet1!C14:C17)/4</f>
        <v>0.5</v>
      </c>
      <c r="M8" s="45" t="s">
        <v>49</v>
      </c>
      <c r="N8" s="71" t="s">
        <v>94</v>
      </c>
      <c r="O8" s="71" t="s">
        <v>97</v>
      </c>
      <c r="P8" s="71" t="s">
        <v>93</v>
      </c>
      <c r="Q8" s="71" t="s">
        <v>95</v>
      </c>
      <c r="R8" s="71" t="s">
        <v>96</v>
      </c>
      <c r="S8" s="71" t="s">
        <v>103</v>
      </c>
      <c r="U8" s="77"/>
      <c r="V8" s="77" t="s">
        <v>207</v>
      </c>
    </row>
    <row r="9" spans="1:35" ht="15.75" customHeight="1">
      <c r="A9" s="4" t="s">
        <v>50</v>
      </c>
      <c r="B9" s="4">
        <f>IF(Survey!K11=$D$17,0,IF(Survey!K11=$D$18,1,IF(Survey!K11=$D$19,2,IF(Survey!K11=$D$20,3,IF(Survey!K11=$D$21,4,2)))))</f>
        <v>2</v>
      </c>
      <c r="C9" s="4">
        <f t="shared" si="2"/>
        <v>2</v>
      </c>
      <c r="D9" s="45" t="s">
        <v>51</v>
      </c>
      <c r="E9" s="46">
        <v>1</v>
      </c>
      <c r="F9">
        <f>1-F8</f>
        <v>0.5</v>
      </c>
      <c r="G9" s="46"/>
      <c r="H9" s="46" t="str">
        <f>IF(F9&lt;0.4,"You stay calm &amp; avoid excess adrenaline",IF(F9&lt;0.6,"You have a little adrenaline, but not too much",IF(0.59&lt;F9,"You have a lot of adrenaline","ERROR")))</f>
        <v>You have a little adrenaline, but not too much</v>
      </c>
      <c r="K9" s="46" t="str">
        <f>IF(F9&lt;0.4,"Calm Preference",IF(E9&lt;0.6,"-",IF(0.59&lt;E9,"Amped Up Preference","ERROR")))</f>
        <v>Amped Up Preference</v>
      </c>
      <c r="M9" s="45" t="s">
        <v>51</v>
      </c>
      <c r="N9" s="71" t="s">
        <v>98</v>
      </c>
      <c r="O9" s="71" t="s">
        <v>100</v>
      </c>
      <c r="P9" s="71" t="s">
        <v>99</v>
      </c>
      <c r="Q9" s="71" t="s">
        <v>101</v>
      </c>
      <c r="R9" s="71" t="s">
        <v>109</v>
      </c>
      <c r="S9" s="71" t="s">
        <v>137</v>
      </c>
      <c r="U9" s="77"/>
      <c r="V9" s="77" t="s">
        <v>207</v>
      </c>
    </row>
    <row r="10" spans="1:35" ht="15.75" customHeight="1">
      <c r="A10" s="4" t="s">
        <v>52</v>
      </c>
      <c r="B10" s="4">
        <f>IF(Survey!K12=$D$17,0,IF(Survey!K12=$D$18,1,IF(Survey!K12=$D$19,2,IF(Survey!K12=$D$20,3,IF(Survey!K12=$D$21,4,2)))))</f>
        <v>2</v>
      </c>
      <c r="C10" s="4">
        <f t="shared" si="2"/>
        <v>2</v>
      </c>
      <c r="D10" s="45" t="s">
        <v>53</v>
      </c>
      <c r="E10" s="46">
        <v>1</v>
      </c>
      <c r="F10" s="46">
        <f>AVERAGE(Sheet1!C18:C21)/4</f>
        <v>0.5</v>
      </c>
      <c r="M10" s="45" t="s">
        <v>53</v>
      </c>
      <c r="N10" s="71" t="s">
        <v>114</v>
      </c>
      <c r="O10" s="71" t="s">
        <v>118</v>
      </c>
      <c r="P10" s="71" t="s">
        <v>100</v>
      </c>
      <c r="U10" s="77"/>
      <c r="V10" s="77" t="s">
        <v>211</v>
      </c>
    </row>
    <row r="11" spans="1:35" ht="15.75" customHeight="1">
      <c r="A11" s="4" t="s">
        <v>54</v>
      </c>
      <c r="B11" s="4">
        <f>IF(Survey!K13=$D$17,0,IF(Survey!K13=$D$18,1,IF(Survey!K13=$D$19,2,IF(Survey!K13=$D$20,3,IF(Survey!K13=$D$21,4,2)))))</f>
        <v>2</v>
      </c>
      <c r="C11" s="4">
        <f t="shared" si="2"/>
        <v>2</v>
      </c>
      <c r="D11" s="45" t="s">
        <v>55</v>
      </c>
      <c r="E11" s="46">
        <v>1</v>
      </c>
      <c r="F11">
        <f>1-F10</f>
        <v>0.5</v>
      </c>
      <c r="G11" s="46"/>
      <c r="H11" s="46" t="str">
        <f>IF(F11&lt;0.4,"You just go with the flow, without overthinking the plan",IF(F11&lt;0.6,"You have a plan but you can adapt if need be",IF(0.59&lt;F11,"You have a gameplan you can control","ERROR")))</f>
        <v>You have a plan but you can adapt if need be</v>
      </c>
      <c r="K11" s="46" t="str">
        <f>IF(F11&lt;0.4,"Adaptable Preference",IF(E11&lt;0.6,"-",IF(0.59&lt;E11,"Structured Preference","ERROR")))</f>
        <v>Structured Preference</v>
      </c>
      <c r="M11" s="45" t="s">
        <v>55</v>
      </c>
      <c r="N11" s="71" t="s">
        <v>119</v>
      </c>
      <c r="O11" s="71" t="s">
        <v>120</v>
      </c>
      <c r="P11" s="71" t="s">
        <v>121</v>
      </c>
      <c r="U11" s="77"/>
      <c r="V11" s="77" t="s">
        <v>211</v>
      </c>
    </row>
    <row r="12" spans="1:35" ht="15.75" customHeight="1">
      <c r="A12" s="4" t="s">
        <v>56</v>
      </c>
      <c r="B12" s="4">
        <f>IF(Survey!K14=$D$17,0,IF(Survey!K14=$D$18,1,IF(Survey!K14=$D$19,2,IF(Survey!K14=$D$20,3,IF(Survey!K14=$D$21,4,2)))))</f>
        <v>2</v>
      </c>
      <c r="C12" s="4">
        <f t="shared" ref="C12:C13" si="3">4-B12</f>
        <v>2</v>
      </c>
      <c r="D12" s="45" t="s">
        <v>57</v>
      </c>
      <c r="E12" s="46">
        <v>1</v>
      </c>
      <c r="F12" s="46">
        <f>Sheet1!C34/40</f>
        <v>0</v>
      </c>
      <c r="H12" s="4"/>
      <c r="M12" s="45" t="s">
        <v>57</v>
      </c>
      <c r="U12" s="77"/>
      <c r="V12" s="77"/>
    </row>
    <row r="13" spans="1:35" ht="15.75" customHeight="1">
      <c r="A13" s="4" t="s">
        <v>58</v>
      </c>
      <c r="B13" s="4">
        <f>IF(Survey!K15=$D$17,0,IF(Survey!K15=$D$18,1,IF(Survey!K15=$D$19,2,IF(Survey!K15=$D$20,3,IF(Survey!K15=$D$21,4,2)))))</f>
        <v>2</v>
      </c>
      <c r="C13" s="4">
        <f t="shared" si="3"/>
        <v>2</v>
      </c>
      <c r="H13" s="46" t="str">
        <f>IF(Sheet1!C34&lt;16,"You have Low Self Awareness &amp; Mindfulness. You tend to not have as much feel for your body in the moment or when your mind wanders you have trouble bringing it back to center.",IF(Sheet1!C34&lt;25,"You have Moderate Self Awareness &amp; Mindfulness. You have some awareness of what your body is doing or when your mind wanders you can sometimes bring it back to center.",IF(24&lt;Sheet1!C34,"You have high self awareness &amp; mindfulness. You are very in tune with your body or when your mind wanders you can easily refocus.","ERROR")))</f>
        <v>You have Low Self Awareness &amp; Mindfulness. You tend to not have as much feel for your body in the moment or when your mind wanders you have trouble bringing it back to center.</v>
      </c>
    </row>
    <row r="14" spans="1:35" ht="15.75" customHeight="1">
      <c r="A14" s="4" t="s">
        <v>59</v>
      </c>
      <c r="B14" s="4">
        <f>IF(Survey!K16=$D$17,0,IF(Survey!K16=$D$18,1,IF(Survey!K16=$D$19,2,IF(Survey!K16=$D$20,3,IF(Survey!K16=$D$21,4,2)))))</f>
        <v>2</v>
      </c>
      <c r="C14" s="4">
        <f t="shared" ref="C14:C15" si="4">B14</f>
        <v>2</v>
      </c>
    </row>
    <row r="15" spans="1:35" ht="15.75" customHeight="1">
      <c r="A15" s="4" t="s">
        <v>60</v>
      </c>
      <c r="B15" s="4">
        <f>IF(Survey!K17=$D$17,0,IF(Survey!K17=$D$18,1,IF(Survey!K17=$D$19,2,IF(Survey!K17=$D$20,3,IF(Survey!K17=$D$21,4,2)))))</f>
        <v>2</v>
      </c>
      <c r="C15" s="4">
        <f t="shared" si="4"/>
        <v>2</v>
      </c>
    </row>
    <row r="16" spans="1:35" ht="15.75" customHeight="1">
      <c r="A16" s="4" t="s">
        <v>61</v>
      </c>
      <c r="B16" s="4">
        <f>IF(Survey!K18=$D$17,0,IF(Survey!K18=$D$18,1,IF(Survey!K18=$D$19,2,IF(Survey!K18=$D$20,3,IF(Survey!K18=$D$21,4,2)))))</f>
        <v>2</v>
      </c>
      <c r="C16" s="4">
        <f t="shared" ref="C16:C17" si="5">4-B16</f>
        <v>2</v>
      </c>
    </row>
    <row r="17" spans="1:4" ht="15.75" customHeight="1">
      <c r="A17" s="4" t="s">
        <v>62</v>
      </c>
      <c r="B17" s="4">
        <f>IF(Survey!K19=$D$17,0,IF(Survey!K19=$D$18,1,IF(Survey!K19=$D$19,2,IF(Survey!K19=$D$20,3,IF(Survey!K19=$D$21,4,2)))))</f>
        <v>2</v>
      </c>
      <c r="C17" s="4">
        <f t="shared" si="5"/>
        <v>2</v>
      </c>
      <c r="D17" s="4" t="s">
        <v>3</v>
      </c>
    </row>
    <row r="18" spans="1:4" ht="15.75" customHeight="1">
      <c r="A18" s="4" t="s">
        <v>63</v>
      </c>
      <c r="B18" s="4">
        <f>IF(Survey!K20=$D$17,0,IF(Survey!K20=$D$18,1,IF(Survey!K20=$D$19,2,IF(Survey!K20=$D$20,3,IF(Survey!K20=$D$21,4,2)))))</f>
        <v>2</v>
      </c>
      <c r="C18" s="4">
        <f t="shared" ref="C18:C19" si="6">B18</f>
        <v>2</v>
      </c>
      <c r="D18" s="4" t="s">
        <v>5</v>
      </c>
    </row>
    <row r="19" spans="1:4" ht="15.75" customHeight="1">
      <c r="A19" s="4" t="s">
        <v>64</v>
      </c>
      <c r="B19" s="4">
        <f>IF(Survey!K21=$D$17,0,IF(Survey!K21=$D$18,1,IF(Survey!K21=$D$19,2,IF(Survey!K21=$D$20,3,IF(Survey!K21=$D$21,4,2)))))</f>
        <v>2</v>
      </c>
      <c r="C19" s="4">
        <f t="shared" si="6"/>
        <v>2</v>
      </c>
      <c r="D19" s="4" t="s">
        <v>7</v>
      </c>
    </row>
    <row r="20" spans="1:4" ht="15.75" customHeight="1">
      <c r="A20" s="4" t="s">
        <v>65</v>
      </c>
      <c r="B20" s="4">
        <f>IF(Survey!K22=$D$17,0,IF(Survey!K22=$D$18,1,IF(Survey!K22=$D$19,2,IF(Survey!K22=$D$20,3,IF(Survey!K22=$D$21,4,2)))))</f>
        <v>2</v>
      </c>
      <c r="C20" s="4">
        <f t="shared" ref="C20:C21" si="7">4-B20</f>
        <v>2</v>
      </c>
      <c r="D20" s="4" t="s">
        <v>66</v>
      </c>
    </row>
    <row r="21" spans="1:4" ht="15.75" customHeight="1">
      <c r="A21" s="4" t="s">
        <v>67</v>
      </c>
      <c r="B21" s="4">
        <f>IF(Survey!K23=$D$17,0,IF(Survey!K23=$D$18,1,IF(Survey!K23=$D$19,2,IF(Survey!K23=$D$20,3,IF(Survey!K23=$D$21,4,2)))))</f>
        <v>2</v>
      </c>
      <c r="C21" s="4">
        <f t="shared" si="7"/>
        <v>2</v>
      </c>
      <c r="D21" s="4" t="s">
        <v>10</v>
      </c>
    </row>
    <row r="22" spans="1:4" ht="15.75" customHeight="1"/>
    <row r="23" spans="1:4" ht="15.75" customHeight="1"/>
    <row r="24" spans="1:4" ht="15.75" customHeight="1"/>
    <row r="25" spans="1:4" ht="15.75" customHeight="1">
      <c r="A25" s="4" t="s">
        <v>68</v>
      </c>
      <c r="B25" s="4">
        <f>Survey!G16</f>
        <v>0</v>
      </c>
      <c r="C25" s="4" t="b">
        <f t="shared" ref="C25:C32" si="8">IF(B25="Never",5,IF(B25="Rarely",4,IF(B25="Sometimes",3,IF(B25="Frequently",2,IF(B25="Always",1)))))</f>
        <v>0</v>
      </c>
    </row>
    <row r="26" spans="1:4" ht="15.75" customHeight="1">
      <c r="A26" s="4" t="s">
        <v>69</v>
      </c>
      <c r="B26" s="4">
        <f>Survey!G17</f>
        <v>0</v>
      </c>
      <c r="C26" s="4" t="b">
        <f t="shared" si="8"/>
        <v>0</v>
      </c>
    </row>
    <row r="27" spans="1:4" ht="15.75" customHeight="1">
      <c r="A27" s="4" t="s">
        <v>70</v>
      </c>
      <c r="B27" s="4">
        <f>Survey!G18</f>
        <v>0</v>
      </c>
      <c r="C27" s="4" t="b">
        <f t="shared" si="8"/>
        <v>0</v>
      </c>
    </row>
    <row r="28" spans="1:4" ht="15.75" customHeight="1">
      <c r="A28" s="4" t="s">
        <v>71</v>
      </c>
      <c r="B28" s="4">
        <f>Survey!G19</f>
        <v>0</v>
      </c>
      <c r="C28" s="4" t="b">
        <f t="shared" si="8"/>
        <v>0</v>
      </c>
    </row>
    <row r="29" spans="1:4" ht="15.75" customHeight="1">
      <c r="A29" s="4" t="s">
        <v>72</v>
      </c>
      <c r="B29" s="4">
        <f>Survey!G20</f>
        <v>0</v>
      </c>
      <c r="C29" s="4" t="b">
        <f t="shared" si="8"/>
        <v>0</v>
      </c>
    </row>
    <row r="30" spans="1:4" ht="15.75" customHeight="1">
      <c r="A30" s="4" t="s">
        <v>73</v>
      </c>
      <c r="B30" s="4">
        <f>Survey!G21</f>
        <v>0</v>
      </c>
      <c r="C30" s="4" t="b">
        <f t="shared" si="8"/>
        <v>0</v>
      </c>
    </row>
    <row r="31" spans="1:4" ht="15.75" customHeight="1">
      <c r="A31" s="4" t="s">
        <v>74</v>
      </c>
      <c r="B31" s="4">
        <f>Survey!G22</f>
        <v>0</v>
      </c>
      <c r="C31" s="4" t="b">
        <f t="shared" si="8"/>
        <v>0</v>
      </c>
    </row>
    <row r="32" spans="1:4" ht="15.75" customHeight="1">
      <c r="A32" s="4" t="s">
        <v>75</v>
      </c>
      <c r="B32" s="4">
        <f>Survey!G23</f>
        <v>0</v>
      </c>
      <c r="C32" s="4" t="b">
        <f t="shared" si="8"/>
        <v>0</v>
      </c>
    </row>
    <row r="33" spans="2:3" ht="15.75" customHeight="1"/>
    <row r="34" spans="2:3" ht="15.75" customHeight="1">
      <c r="B34" s="4" t="s">
        <v>76</v>
      </c>
      <c r="C34" s="5">
        <f>SUM(C25:C32)</f>
        <v>0</v>
      </c>
    </row>
    <row r="35" spans="2:3" ht="15.75" customHeight="1"/>
    <row r="36" spans="2:3" ht="15.75" customHeight="1"/>
    <row r="37" spans="2:3" ht="15.75" customHeight="1"/>
    <row r="38" spans="2:3" ht="15.75" customHeight="1"/>
    <row r="39" spans="2:3" ht="15.75" customHeight="1"/>
    <row r="40" spans="2:3" ht="15.75" customHeight="1"/>
    <row r="41" spans="2:3" ht="15.75" customHeight="1"/>
    <row r="42" spans="2:3" ht="15.75" customHeight="1"/>
    <row r="43" spans="2:3" ht="15.75" customHeight="1"/>
    <row r="44" spans="2:3" ht="15.75" customHeight="1"/>
    <row r="45" spans="2:3" ht="15.75" customHeight="1"/>
    <row r="46" spans="2:3" ht="15.75" customHeight="1"/>
    <row r="47" spans="2:3" ht="15.75" customHeight="1"/>
    <row r="48" spans="2:3"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A5A5A5"/>
  </sheetPr>
  <dimension ref="A1:AA50"/>
  <sheetViews>
    <sheetView view="pageLayout" topLeftCell="A12" zoomScaleNormal="100" workbookViewId="0">
      <selection activeCell="O46" sqref="O46"/>
    </sheetView>
  </sheetViews>
  <sheetFormatPr baseColWidth="10" defaultColWidth="11.1640625" defaultRowHeight="15" customHeight="1"/>
  <cols>
    <col min="1" max="1" width="3" customWidth="1"/>
    <col min="2" max="2" width="10.33203125" customWidth="1"/>
    <col min="3" max="3" width="5.5" customWidth="1"/>
    <col min="4" max="4" width="7.5" customWidth="1"/>
    <col min="5" max="5" width="8.33203125" customWidth="1"/>
    <col min="6" max="7" width="8" customWidth="1"/>
    <col min="8" max="8" width="9.33203125" customWidth="1"/>
    <col min="9" max="9" width="3.1640625" customWidth="1"/>
    <col min="10" max="10" width="6.6640625" customWidth="1"/>
    <col min="11" max="12" width="8" customWidth="1"/>
    <col min="13" max="13" width="7.6640625" customWidth="1"/>
    <col min="14" max="14" width="7.83203125" customWidth="1"/>
    <col min="15" max="16" width="6.6640625" customWidth="1"/>
    <col min="17" max="17" width="3.6640625" customWidth="1"/>
    <col min="18" max="18" width="3.5" customWidth="1"/>
    <col min="19" max="19" width="5.5" customWidth="1"/>
    <col min="20" max="20" width="10.6640625" customWidth="1"/>
    <col min="21" max="21" width="9.6640625" customWidth="1"/>
    <col min="22" max="22" width="7.5" customWidth="1"/>
    <col min="23" max="23" width="6.1640625" customWidth="1"/>
    <col min="24" max="24" width="8" customWidth="1"/>
    <col min="25" max="25" width="6.1640625" customWidth="1"/>
    <col min="26" max="26" width="5.5" customWidth="1"/>
    <col min="27" max="27" width="4.83203125" customWidth="1"/>
  </cols>
  <sheetData>
    <row r="1" spans="1:27" ht="7.5" customHeight="1">
      <c r="A1" s="6"/>
      <c r="B1" s="6"/>
      <c r="C1" s="7"/>
      <c r="D1" s="7"/>
      <c r="E1" s="7"/>
      <c r="F1" s="7"/>
      <c r="G1" s="7"/>
      <c r="H1" s="7"/>
      <c r="I1" s="7"/>
      <c r="J1" s="7"/>
      <c r="K1" s="7"/>
      <c r="L1" s="7"/>
      <c r="M1" s="7"/>
      <c r="N1" s="7"/>
      <c r="O1" s="7"/>
      <c r="P1" s="7"/>
      <c r="Q1" s="7"/>
      <c r="R1" s="7"/>
      <c r="S1" s="8"/>
      <c r="T1" s="8"/>
      <c r="U1" s="8"/>
      <c r="V1" s="8"/>
      <c r="W1" s="8"/>
      <c r="X1" s="8"/>
      <c r="Y1" s="8"/>
      <c r="Z1" s="8"/>
      <c r="AA1" s="1"/>
    </row>
    <row r="2" spans="1:27" ht="9.75" customHeight="1">
      <c r="A2" s="6"/>
      <c r="B2" s="6"/>
      <c r="C2" s="7"/>
      <c r="D2" s="7"/>
      <c r="E2" s="7"/>
      <c r="F2" s="7"/>
      <c r="G2" s="7"/>
      <c r="H2" s="7"/>
      <c r="I2" s="7"/>
      <c r="J2" s="7"/>
      <c r="K2" s="7"/>
      <c r="L2" s="7"/>
      <c r="M2" s="7"/>
      <c r="N2" s="7"/>
      <c r="O2" s="7"/>
      <c r="P2" s="7"/>
      <c r="Q2" s="7"/>
      <c r="R2" s="7"/>
      <c r="S2" s="8"/>
      <c r="T2" s="8"/>
      <c r="U2" s="8"/>
      <c r="V2" s="8"/>
      <c r="W2" s="8"/>
      <c r="X2" s="8"/>
      <c r="Y2" s="8"/>
      <c r="Z2" s="8"/>
      <c r="AA2" s="1"/>
    </row>
    <row r="3" spans="1:27" ht="27.75" customHeight="1">
      <c r="A3" s="6"/>
      <c r="B3" s="9" t="str">
        <f>Survey!C9 &amp;" "&amp;Survey!C10</f>
        <v xml:space="preserve"> </v>
      </c>
      <c r="C3" s="10"/>
      <c r="D3" s="10"/>
      <c r="E3" s="11"/>
      <c r="F3" s="7"/>
      <c r="G3" s="7"/>
      <c r="H3" s="7"/>
      <c r="I3" s="7"/>
      <c r="J3" s="7"/>
      <c r="K3" s="7"/>
      <c r="L3" s="7"/>
      <c r="M3" s="7"/>
      <c r="N3" s="7"/>
      <c r="O3" s="7"/>
      <c r="P3" s="7"/>
      <c r="Q3" s="7"/>
      <c r="R3" s="7"/>
      <c r="S3" s="8"/>
      <c r="T3" s="8"/>
      <c r="U3" s="158"/>
      <c r="V3" s="152"/>
      <c r="W3" s="8"/>
      <c r="X3" s="8"/>
      <c r="Y3" s="8"/>
      <c r="Z3" s="8"/>
      <c r="AA3" s="1"/>
    </row>
    <row r="4" spans="1:27" ht="19.5" customHeight="1">
      <c r="A4" s="6"/>
      <c r="B4" s="148" t="s">
        <v>77</v>
      </c>
      <c r="C4" s="149"/>
      <c r="D4" s="157">
        <f>Survey!C13</f>
        <v>0</v>
      </c>
      <c r="E4" s="157"/>
      <c r="F4" s="157"/>
      <c r="G4" s="12"/>
      <c r="H4" s="12"/>
      <c r="I4" s="7"/>
      <c r="J4" s="7"/>
      <c r="K4" s="7"/>
      <c r="L4" s="7"/>
      <c r="M4" s="7"/>
      <c r="N4" s="7"/>
      <c r="O4" s="7"/>
      <c r="P4" s="7"/>
      <c r="Q4" s="7"/>
      <c r="R4" s="7"/>
      <c r="S4" s="8"/>
      <c r="T4" s="8"/>
      <c r="U4" s="153"/>
      <c r="V4" s="155"/>
      <c r="W4" s="13"/>
      <c r="X4" s="13"/>
      <c r="Y4" s="13"/>
      <c r="Z4" s="8"/>
      <c r="AA4" s="1"/>
    </row>
    <row r="5" spans="1:27" ht="19.5" customHeight="1">
      <c r="A5" s="6"/>
      <c r="B5" s="148" t="s">
        <v>78</v>
      </c>
      <c r="C5" s="149"/>
      <c r="D5" s="157">
        <f>Survey!C12</f>
        <v>0</v>
      </c>
      <c r="E5" s="157"/>
      <c r="F5" s="157"/>
      <c r="G5" s="14"/>
      <c r="H5" s="15"/>
      <c r="I5" s="7"/>
      <c r="J5" s="7"/>
      <c r="K5" s="7"/>
      <c r="L5" s="7"/>
      <c r="M5" s="7"/>
      <c r="N5" s="7"/>
      <c r="O5" s="7"/>
      <c r="P5" s="7"/>
      <c r="Q5" s="7"/>
      <c r="R5" s="7"/>
      <c r="S5" s="13"/>
      <c r="T5" s="13"/>
      <c r="U5" s="13"/>
      <c r="V5" s="13"/>
      <c r="W5" s="13"/>
      <c r="X5" s="13"/>
      <c r="Y5" s="13"/>
      <c r="Z5" s="13"/>
      <c r="AA5" s="1"/>
    </row>
    <row r="6" spans="1:27" ht="19.5" customHeight="1">
      <c r="A6" s="6"/>
      <c r="B6" s="148" t="s">
        <v>79</v>
      </c>
      <c r="C6" s="149"/>
      <c r="D6" s="157">
        <f>Survey!C11</f>
        <v>0</v>
      </c>
      <c r="E6" s="157"/>
      <c r="F6" s="157"/>
      <c r="G6" s="12"/>
      <c r="H6" s="15"/>
      <c r="I6" s="7"/>
      <c r="J6" s="7"/>
      <c r="K6" s="7"/>
      <c r="L6" s="7"/>
      <c r="M6" s="7"/>
      <c r="N6" s="7"/>
      <c r="O6" s="7"/>
      <c r="P6" s="7"/>
      <c r="Q6" s="7"/>
      <c r="R6" s="7"/>
      <c r="S6" s="16"/>
      <c r="T6" s="16"/>
      <c r="U6" s="16"/>
      <c r="V6" s="16"/>
      <c r="W6" s="16"/>
      <c r="X6" s="16"/>
      <c r="Y6" s="16"/>
      <c r="Z6" s="16"/>
      <c r="AA6" s="1"/>
    </row>
    <row r="7" spans="1:27" ht="15.75" customHeight="1">
      <c r="A7" s="6"/>
      <c r="B7" s="7"/>
      <c r="C7" s="17"/>
      <c r="D7" s="7"/>
      <c r="E7" s="7"/>
      <c r="F7" s="7"/>
      <c r="G7" s="7"/>
      <c r="H7" s="7"/>
      <c r="I7" s="7"/>
      <c r="J7" s="7"/>
      <c r="K7" s="7"/>
      <c r="L7" s="7"/>
      <c r="M7" s="7"/>
      <c r="N7" s="7"/>
      <c r="O7" s="7"/>
      <c r="P7" s="7"/>
      <c r="Q7" s="7"/>
      <c r="R7" s="7"/>
      <c r="S7" s="16"/>
      <c r="T7" s="16"/>
      <c r="U7" s="16"/>
      <c r="V7" s="16"/>
      <c r="W7" s="16"/>
      <c r="X7" s="16"/>
      <c r="Y7" s="16"/>
      <c r="Z7" s="16"/>
      <c r="AA7" s="1"/>
    </row>
    <row r="8" spans="1:27" ht="15.75" customHeight="1">
      <c r="A8" s="7"/>
      <c r="B8" s="7"/>
      <c r="C8" s="17"/>
      <c r="D8" s="7"/>
      <c r="E8" s="7"/>
      <c r="F8" s="7"/>
      <c r="G8" s="7"/>
      <c r="H8" s="7"/>
      <c r="I8" s="7"/>
      <c r="J8" s="18"/>
      <c r="K8" s="18"/>
      <c r="L8" s="18"/>
      <c r="M8" s="7"/>
      <c r="N8" s="7"/>
      <c r="O8" s="7"/>
      <c r="P8" s="7"/>
      <c r="Q8" s="7"/>
      <c r="R8" s="7"/>
      <c r="S8" s="19"/>
      <c r="T8" s="19"/>
      <c r="U8" s="19"/>
      <c r="V8" s="19"/>
      <c r="W8" s="19"/>
      <c r="X8" s="19"/>
      <c r="Y8" s="19"/>
      <c r="Z8" s="19"/>
      <c r="AA8" s="1"/>
    </row>
    <row r="9" spans="1:27" ht="18" customHeight="1">
      <c r="A9" s="24"/>
      <c r="B9" s="25"/>
      <c r="C9" s="25"/>
      <c r="D9" s="25"/>
      <c r="E9" s="25"/>
      <c r="F9" s="25"/>
      <c r="G9" s="25"/>
      <c r="H9" s="25"/>
      <c r="I9" s="25"/>
      <c r="J9" s="25"/>
      <c r="K9" s="25"/>
      <c r="L9" s="25"/>
      <c r="M9" s="25"/>
      <c r="N9" s="25"/>
      <c r="O9" s="25"/>
      <c r="P9" s="25"/>
      <c r="Q9" s="25"/>
      <c r="R9" s="25"/>
      <c r="S9" s="22"/>
      <c r="T9" s="22"/>
      <c r="U9" s="22"/>
      <c r="V9" s="22"/>
      <c r="W9" s="22"/>
      <c r="X9" s="22"/>
      <c r="Y9" s="22"/>
      <c r="Z9" s="23"/>
      <c r="AA9" s="26"/>
    </row>
    <row r="10" spans="1:27" ht="18.75" customHeight="1">
      <c r="A10" s="20"/>
      <c r="B10" s="150"/>
      <c r="C10" s="151"/>
      <c r="D10" s="151"/>
      <c r="E10" s="151"/>
      <c r="F10" s="151"/>
      <c r="G10" s="152"/>
      <c r="H10" s="27"/>
      <c r="I10" s="27"/>
      <c r="J10" s="28"/>
      <c r="K10" s="28"/>
      <c r="L10" s="28"/>
      <c r="M10" s="28"/>
      <c r="N10" s="28"/>
      <c r="O10" s="28"/>
      <c r="P10" s="28"/>
      <c r="Q10" s="27"/>
      <c r="R10" s="25"/>
      <c r="S10" s="156" t="s">
        <v>35</v>
      </c>
      <c r="T10" s="151"/>
      <c r="U10" s="151"/>
      <c r="V10" s="151"/>
      <c r="W10" s="151"/>
      <c r="X10" s="152"/>
      <c r="Y10" s="21"/>
      <c r="Z10" s="23"/>
      <c r="AA10" s="1"/>
    </row>
    <row r="11" spans="1:27" ht="18.75" customHeight="1">
      <c r="A11" s="20"/>
      <c r="B11" s="153"/>
      <c r="C11" s="154"/>
      <c r="D11" s="154"/>
      <c r="E11" s="154"/>
      <c r="F11" s="154"/>
      <c r="G11" s="155"/>
      <c r="H11" s="25"/>
      <c r="I11" s="25"/>
      <c r="J11" s="28"/>
      <c r="K11" s="28"/>
      <c r="L11" s="28"/>
      <c r="M11" s="28"/>
      <c r="N11" s="28"/>
      <c r="O11" s="28"/>
      <c r="P11" s="28"/>
      <c r="Q11" s="25"/>
      <c r="R11" s="25"/>
      <c r="S11" s="153"/>
      <c r="T11" s="154"/>
      <c r="U11" s="154"/>
      <c r="V11" s="154"/>
      <c r="W11" s="154"/>
      <c r="X11" s="155"/>
      <c r="Y11" s="29"/>
      <c r="Z11" s="23"/>
      <c r="AA11" s="1"/>
    </row>
    <row r="12" spans="1:27" ht="18" customHeight="1">
      <c r="A12" s="20"/>
      <c r="B12" s="21"/>
      <c r="C12" s="21"/>
      <c r="D12" s="21"/>
      <c r="E12" s="21"/>
      <c r="F12" s="21"/>
      <c r="G12" s="21"/>
      <c r="H12" s="21"/>
      <c r="I12" s="21"/>
      <c r="J12" s="21"/>
      <c r="K12" s="21"/>
      <c r="L12" s="21"/>
      <c r="M12" s="21"/>
      <c r="N12" s="21"/>
      <c r="O12" s="21"/>
      <c r="P12" s="21"/>
      <c r="Q12" s="21"/>
      <c r="R12" s="21"/>
      <c r="S12" s="159"/>
      <c r="T12" s="159"/>
      <c r="U12" s="21"/>
      <c r="V12" s="146"/>
      <c r="W12" s="146"/>
      <c r="X12" s="146"/>
      <c r="Y12" s="146"/>
      <c r="Z12" s="23"/>
      <c r="AA12" s="1"/>
    </row>
    <row r="13" spans="1:27" ht="18.75" customHeight="1">
      <c r="A13" s="20"/>
      <c r="B13" s="21"/>
      <c r="C13" s="21"/>
      <c r="D13" s="21"/>
      <c r="E13" s="21"/>
      <c r="F13" s="21"/>
      <c r="G13" s="21"/>
      <c r="H13" s="21"/>
      <c r="I13" s="21"/>
      <c r="J13" s="21"/>
      <c r="K13" s="21"/>
      <c r="L13" s="21"/>
      <c r="M13" s="21"/>
      <c r="N13" s="21"/>
      <c r="O13" s="21"/>
      <c r="P13" s="21"/>
      <c r="Q13" s="21"/>
      <c r="R13" s="34" t="str">
        <f>"1."</f>
        <v>1.</v>
      </c>
      <c r="S13" s="30" t="str">
        <f>Sheet1!$H11</f>
        <v>You have a plan but you can adapt if need be</v>
      </c>
      <c r="T13" s="31"/>
      <c r="U13" s="31"/>
      <c r="V13" s="32"/>
      <c r="W13" s="33"/>
      <c r="X13" s="32"/>
      <c r="Y13" s="34"/>
      <c r="Z13" s="23"/>
      <c r="AA13" s="1"/>
    </row>
    <row r="14" spans="1:27" ht="18.75" customHeight="1">
      <c r="A14" s="20"/>
      <c r="B14" s="21"/>
      <c r="C14" s="21"/>
      <c r="D14" s="21"/>
      <c r="E14" s="21"/>
      <c r="F14" s="21"/>
      <c r="G14" s="21"/>
      <c r="H14" s="21"/>
      <c r="I14" s="21"/>
      <c r="J14" s="21"/>
      <c r="K14" s="21"/>
      <c r="L14" s="21"/>
      <c r="M14" s="21"/>
      <c r="N14" s="21"/>
      <c r="O14" s="21"/>
      <c r="P14" s="21"/>
      <c r="Q14" s="21"/>
      <c r="R14" s="34" t="str">
        <f>"2."</f>
        <v>2.</v>
      </c>
      <c r="S14" s="30" t="str">
        <f>Sheet1!$H9</f>
        <v>You have a little adrenaline, but not too much</v>
      </c>
      <c r="T14" s="31"/>
      <c r="U14" s="31"/>
      <c r="V14" s="32"/>
      <c r="W14" s="33"/>
      <c r="X14" s="32"/>
      <c r="Y14" s="33"/>
      <c r="Z14" s="35"/>
      <c r="AA14" s="1"/>
    </row>
    <row r="15" spans="1:27" ht="18.75" customHeight="1">
      <c r="A15" s="20"/>
      <c r="B15" s="21"/>
      <c r="C15" s="21"/>
      <c r="D15" s="21"/>
      <c r="E15" s="21"/>
      <c r="F15" s="21"/>
      <c r="G15" s="21"/>
      <c r="H15" s="21"/>
      <c r="I15" s="21"/>
      <c r="J15" s="21"/>
      <c r="K15" s="21"/>
      <c r="L15" s="21"/>
      <c r="M15" s="21"/>
      <c r="N15" s="21"/>
      <c r="O15" s="21"/>
      <c r="P15" s="21"/>
      <c r="Q15" s="21"/>
      <c r="R15" s="34" t="str">
        <f>"3."</f>
        <v>3.</v>
      </c>
      <c r="S15" s="30" t="str">
        <f>Sheet1!$H7</f>
        <v>You have an even balance of tension &amp; looseness</v>
      </c>
      <c r="T15" s="31"/>
      <c r="U15" s="31"/>
      <c r="V15" s="32"/>
      <c r="W15" s="33"/>
      <c r="X15" s="32"/>
      <c r="Y15" s="33"/>
      <c r="Z15" s="35"/>
      <c r="AA15" s="1"/>
    </row>
    <row r="16" spans="1:27" ht="18.75" customHeight="1">
      <c r="A16" s="20"/>
      <c r="B16" s="21"/>
      <c r="C16" s="21"/>
      <c r="D16" s="21"/>
      <c r="E16" s="21"/>
      <c r="F16" s="21"/>
      <c r="G16" s="21"/>
      <c r="H16" s="21"/>
      <c r="I16" s="21"/>
      <c r="J16" s="21"/>
      <c r="K16" s="21"/>
      <c r="L16" s="21"/>
      <c r="M16" s="21"/>
      <c r="N16" s="21"/>
      <c r="O16" s="21"/>
      <c r="P16" s="21"/>
      <c r="Q16" s="21"/>
      <c r="R16" s="34" t="str">
        <f>"4."</f>
        <v>4.</v>
      </c>
      <c r="S16" s="30" t="str">
        <f>Sheet1!$H5</f>
        <v>You keep a balance between being carefree &amp; serious</v>
      </c>
      <c r="T16" s="31"/>
      <c r="U16" s="31"/>
      <c r="V16" s="32"/>
      <c r="W16" s="33"/>
      <c r="X16" s="32"/>
      <c r="Y16" s="33"/>
      <c r="Z16" s="35"/>
      <c r="AA16" s="1"/>
    </row>
    <row r="17" spans="1:27" ht="18.75" customHeight="1">
      <c r="A17" s="20"/>
      <c r="B17" s="21"/>
      <c r="C17" s="21"/>
      <c r="D17" s="21"/>
      <c r="E17" s="21"/>
      <c r="F17" s="21"/>
      <c r="G17" s="21"/>
      <c r="H17" s="21"/>
      <c r="I17" s="21"/>
      <c r="J17" s="21"/>
      <c r="K17" s="21"/>
      <c r="L17" s="21"/>
      <c r="M17" s="21"/>
      <c r="N17" s="21"/>
      <c r="O17" s="21"/>
      <c r="P17" s="21"/>
      <c r="Q17" s="21"/>
      <c r="R17" s="34" t="str">
        <f>"5."</f>
        <v>5.</v>
      </c>
      <c r="S17" s="30" t="str">
        <f>Sheet1!$H3</f>
        <v>You have a balance between staying relaxed &amp; aggressive</v>
      </c>
      <c r="T17" s="31"/>
      <c r="U17" s="31"/>
      <c r="V17" s="32"/>
      <c r="W17" s="33"/>
      <c r="X17" s="32"/>
      <c r="Y17" s="33"/>
      <c r="Z17" s="35"/>
      <c r="AA17" s="1"/>
    </row>
    <row r="18" spans="1:27" ht="18.75" customHeight="1">
      <c r="A18" s="20"/>
      <c r="B18" s="21"/>
      <c r="C18" s="21"/>
      <c r="D18" s="21"/>
      <c r="E18" s="21"/>
      <c r="F18" s="21"/>
      <c r="G18" s="21"/>
      <c r="H18" s="21"/>
      <c r="I18" s="21"/>
      <c r="J18" s="21"/>
      <c r="K18" s="21"/>
      <c r="L18" s="21"/>
      <c r="M18" s="21"/>
      <c r="N18" s="21"/>
      <c r="O18" s="21"/>
      <c r="P18" s="21"/>
      <c r="Q18" s="21"/>
      <c r="R18" s="21"/>
      <c r="S18" s="31"/>
      <c r="T18" s="31"/>
      <c r="U18" s="31"/>
      <c r="V18" s="32"/>
      <c r="W18" s="33"/>
      <c r="X18" s="32"/>
      <c r="Y18" s="33"/>
      <c r="Z18" s="35"/>
      <c r="AA18" s="1"/>
    </row>
    <row r="19" spans="1:27" ht="18.75" customHeight="1">
      <c r="A19" s="20"/>
      <c r="B19" s="21"/>
      <c r="C19" s="21"/>
      <c r="D19" s="21"/>
      <c r="E19" s="21"/>
      <c r="F19" s="21"/>
      <c r="G19" s="21"/>
      <c r="H19" s="21"/>
      <c r="I19" s="21"/>
      <c r="J19" s="21"/>
      <c r="K19" s="21"/>
      <c r="L19" s="21"/>
      <c r="M19" s="21"/>
      <c r="N19" s="21"/>
      <c r="O19" s="21"/>
      <c r="P19" s="21"/>
      <c r="Q19" s="36"/>
      <c r="R19" s="21"/>
      <c r="S19" s="156" t="s">
        <v>80</v>
      </c>
      <c r="T19" s="156"/>
      <c r="U19" s="156"/>
      <c r="V19" s="37"/>
      <c r="W19" s="37"/>
      <c r="X19" s="37"/>
      <c r="Y19" s="33"/>
      <c r="Z19" s="35"/>
      <c r="AA19" s="1"/>
    </row>
    <row r="20" spans="1:27" ht="18.75" customHeight="1">
      <c r="A20" s="20"/>
      <c r="B20" s="21"/>
      <c r="C20" s="21"/>
      <c r="D20" s="21"/>
      <c r="E20" s="21"/>
      <c r="F20" s="21"/>
      <c r="G20" s="21"/>
      <c r="H20" s="21"/>
      <c r="I20" s="21"/>
      <c r="J20" s="21"/>
      <c r="K20" s="21"/>
      <c r="L20" s="21"/>
      <c r="M20" s="21"/>
      <c r="N20" s="21"/>
      <c r="O20" s="21"/>
      <c r="P20" s="21"/>
      <c r="Q20" s="21"/>
      <c r="R20" s="21"/>
      <c r="S20" s="156"/>
      <c r="T20" s="156"/>
      <c r="U20" s="156"/>
      <c r="V20" s="38" t="str">
        <f>Sheet1!C34&amp;" / 40"</f>
        <v>0 / 40</v>
      </c>
      <c r="W20" s="37"/>
      <c r="X20" s="37"/>
      <c r="Y20" s="33"/>
      <c r="Z20" s="35"/>
      <c r="AA20" s="1"/>
    </row>
    <row r="21" spans="1:27" ht="18.75" customHeight="1">
      <c r="A21" s="20"/>
      <c r="B21" s="21"/>
      <c r="C21" s="21"/>
      <c r="D21" s="21"/>
      <c r="E21" s="21"/>
      <c r="F21" s="21"/>
      <c r="G21" s="21"/>
      <c r="H21" s="21"/>
      <c r="I21" s="21"/>
      <c r="J21" s="21"/>
      <c r="K21" s="21"/>
      <c r="L21" s="21"/>
      <c r="M21" s="21"/>
      <c r="N21" s="21"/>
      <c r="O21" s="21"/>
      <c r="P21" s="21"/>
      <c r="Q21" s="21"/>
      <c r="R21" s="21"/>
      <c r="S21" s="161" t="str">
        <f>Sheet1!H13</f>
        <v>You have Low Self Awareness &amp; Mindfulness. You tend to not have as much feel for your body in the moment or when your mind wanders you have trouble bringing it back to center.</v>
      </c>
      <c r="T21" s="161"/>
      <c r="U21" s="161"/>
      <c r="V21" s="161"/>
      <c r="W21" s="161"/>
      <c r="X21" s="161"/>
      <c r="Y21" s="161"/>
      <c r="Z21" s="35"/>
      <c r="AA21" s="1"/>
    </row>
    <row r="22" spans="1:27" ht="18.75" customHeight="1">
      <c r="A22" s="20"/>
      <c r="B22" s="21"/>
      <c r="C22" s="21"/>
      <c r="D22" s="21"/>
      <c r="E22" s="21"/>
      <c r="F22" s="21"/>
      <c r="G22" s="21"/>
      <c r="H22" s="21"/>
      <c r="I22" s="21"/>
      <c r="J22" s="21"/>
      <c r="K22" s="21"/>
      <c r="L22" s="21"/>
      <c r="M22" s="21"/>
      <c r="N22" s="21"/>
      <c r="O22" s="21"/>
      <c r="P22" s="21"/>
      <c r="Q22" s="21"/>
      <c r="R22" s="21"/>
      <c r="S22" s="161"/>
      <c r="T22" s="161"/>
      <c r="U22" s="161"/>
      <c r="V22" s="161"/>
      <c r="W22" s="161"/>
      <c r="X22" s="161"/>
      <c r="Y22" s="161"/>
      <c r="Z22" s="35"/>
      <c r="AA22" s="1"/>
    </row>
    <row r="23" spans="1:27" ht="18.75" customHeight="1">
      <c r="A23" s="20"/>
      <c r="B23" s="21"/>
      <c r="C23" s="21"/>
      <c r="D23" s="21"/>
      <c r="E23" s="21"/>
      <c r="F23" s="21"/>
      <c r="G23" s="21"/>
      <c r="H23" s="21"/>
      <c r="I23" s="21"/>
      <c r="J23" s="21"/>
      <c r="K23" s="21"/>
      <c r="L23" s="21"/>
      <c r="M23" s="21"/>
      <c r="N23" s="21"/>
      <c r="O23" s="21"/>
      <c r="P23" s="21"/>
      <c r="Q23" s="21"/>
      <c r="R23" s="21"/>
      <c r="S23" s="161"/>
      <c r="T23" s="161"/>
      <c r="U23" s="161"/>
      <c r="V23" s="161"/>
      <c r="W23" s="161"/>
      <c r="X23" s="161"/>
      <c r="Y23" s="161"/>
      <c r="Z23" s="35"/>
      <c r="AA23" s="1"/>
    </row>
    <row r="24" spans="1:27" ht="18.75" customHeight="1">
      <c r="A24" s="20"/>
      <c r="B24" s="21"/>
      <c r="C24" s="21"/>
      <c r="D24" s="21"/>
      <c r="E24" s="21"/>
      <c r="F24" s="21"/>
      <c r="G24" s="21"/>
      <c r="H24" s="21"/>
      <c r="I24" s="21"/>
      <c r="J24" s="21"/>
      <c r="K24" s="21"/>
      <c r="L24" s="21"/>
      <c r="M24" s="21"/>
      <c r="N24" s="21"/>
      <c r="O24" s="21"/>
      <c r="P24" s="21"/>
      <c r="Q24" s="21"/>
      <c r="R24" s="21"/>
      <c r="S24" s="161"/>
      <c r="T24" s="161"/>
      <c r="U24" s="161"/>
      <c r="V24" s="161"/>
      <c r="W24" s="161"/>
      <c r="X24" s="161"/>
      <c r="Y24" s="161"/>
      <c r="Z24" s="35"/>
      <c r="AA24" s="1"/>
    </row>
    <row r="25" spans="1:27" ht="18.75" customHeight="1">
      <c r="A25" s="20"/>
      <c r="B25" s="21"/>
      <c r="C25" s="21"/>
      <c r="D25" s="21"/>
      <c r="E25" s="21"/>
      <c r="F25" s="21"/>
      <c r="G25" s="21"/>
      <c r="H25" s="21"/>
      <c r="I25" s="21"/>
      <c r="J25" s="21"/>
      <c r="K25" s="21"/>
      <c r="L25" s="21"/>
      <c r="M25" s="21"/>
      <c r="N25" s="21"/>
      <c r="O25" s="21"/>
      <c r="P25" s="21"/>
      <c r="Q25" s="21"/>
      <c r="R25" s="21"/>
      <c r="S25" s="161"/>
      <c r="T25" s="161"/>
      <c r="U25" s="161"/>
      <c r="V25" s="161"/>
      <c r="W25" s="161"/>
      <c r="X25" s="161"/>
      <c r="Y25" s="161"/>
      <c r="Z25" s="35"/>
      <c r="AA25" s="1"/>
    </row>
    <row r="26" spans="1:27" ht="18.75" customHeight="1">
      <c r="A26" s="20"/>
      <c r="B26" s="21"/>
      <c r="C26" s="21"/>
      <c r="D26" s="21"/>
      <c r="E26" s="21"/>
      <c r="F26" s="21"/>
      <c r="G26" s="21"/>
      <c r="H26" s="21"/>
      <c r="I26" s="21"/>
      <c r="J26" s="21"/>
      <c r="K26" s="21"/>
      <c r="L26" s="21"/>
      <c r="M26" s="21"/>
      <c r="N26" s="21"/>
      <c r="O26" s="21"/>
      <c r="P26" s="21"/>
      <c r="Q26" s="21"/>
      <c r="R26" s="21"/>
      <c r="S26" s="161"/>
      <c r="T26" s="161"/>
      <c r="U26" s="161"/>
      <c r="V26" s="161"/>
      <c r="W26" s="161"/>
      <c r="X26" s="161"/>
      <c r="Y26" s="161"/>
      <c r="Z26" s="35"/>
      <c r="AA26" s="1"/>
    </row>
    <row r="27" spans="1:27" ht="18.75" customHeight="1">
      <c r="A27" s="20"/>
      <c r="B27" s="21"/>
      <c r="C27" s="21"/>
      <c r="D27" s="21"/>
      <c r="E27" s="21"/>
      <c r="F27" s="21"/>
      <c r="G27" s="21"/>
      <c r="H27" s="21"/>
      <c r="I27" s="21"/>
      <c r="J27" s="21"/>
      <c r="K27" s="21"/>
      <c r="L27" s="21"/>
      <c r="M27" s="21"/>
      <c r="N27" s="21"/>
      <c r="O27" s="21"/>
      <c r="P27" s="21"/>
      <c r="Q27" s="21"/>
      <c r="R27" s="21"/>
      <c r="S27" s="64"/>
      <c r="T27" s="64"/>
      <c r="U27" s="64"/>
      <c r="V27" s="64"/>
      <c r="W27" s="64"/>
      <c r="X27" s="64"/>
      <c r="Y27" s="64"/>
      <c r="Z27" s="35"/>
      <c r="AA27" s="1"/>
    </row>
    <row r="28" spans="1:27" ht="18.75" customHeight="1">
      <c r="A28" s="20"/>
      <c r="B28" s="21"/>
      <c r="C28" s="21"/>
      <c r="D28" s="21"/>
      <c r="E28" s="21"/>
      <c r="F28" s="21"/>
      <c r="G28" s="21"/>
      <c r="H28" s="21"/>
      <c r="I28" s="21"/>
      <c r="J28" s="21"/>
      <c r="K28" s="21"/>
      <c r="L28" s="21"/>
      <c r="M28" s="21"/>
      <c r="N28" s="21"/>
      <c r="O28" s="21"/>
      <c r="P28" s="21"/>
      <c r="Q28" s="21"/>
      <c r="R28" s="21"/>
      <c r="S28" s="147" t="s">
        <v>92</v>
      </c>
      <c r="T28" s="147"/>
      <c r="U28" s="147"/>
      <c r="V28" s="64"/>
      <c r="W28" s="64"/>
      <c r="X28" s="64"/>
      <c r="Y28" s="64"/>
      <c r="Z28" s="35"/>
      <c r="AA28" s="1"/>
    </row>
    <row r="29" spans="1:27" ht="18.75" customHeight="1">
      <c r="A29" s="20"/>
      <c r="B29" s="21"/>
      <c r="C29" s="21"/>
      <c r="D29" s="21"/>
      <c r="E29" s="21"/>
      <c r="F29" s="21"/>
      <c r="G29" s="21"/>
      <c r="H29" s="21"/>
      <c r="I29" s="21"/>
      <c r="J29" s="21"/>
      <c r="K29" s="21"/>
      <c r="L29" s="21"/>
      <c r="M29" s="21"/>
      <c r="N29" s="21"/>
      <c r="O29" s="21"/>
      <c r="P29" s="21"/>
      <c r="Q29" s="21"/>
      <c r="R29" s="21"/>
      <c r="S29" s="147"/>
      <c r="T29" s="147"/>
      <c r="U29" s="147"/>
      <c r="V29" s="64"/>
      <c r="W29" s="64"/>
      <c r="X29" s="64"/>
      <c r="Y29" s="64"/>
      <c r="Z29" s="35"/>
      <c r="AA29" s="1"/>
    </row>
    <row r="30" spans="1:27" ht="18.75" customHeight="1">
      <c r="A30" s="20"/>
      <c r="B30" s="21"/>
      <c r="C30" s="21"/>
      <c r="D30" s="21"/>
      <c r="E30" s="21"/>
      <c r="F30" s="21"/>
      <c r="G30" s="21"/>
      <c r="H30" s="21"/>
      <c r="I30" s="21"/>
      <c r="J30" s="21"/>
      <c r="K30" s="21"/>
      <c r="L30" s="21"/>
      <c r="M30" s="21"/>
      <c r="N30" s="21"/>
      <c r="O30" s="21"/>
      <c r="P30" s="21"/>
      <c r="Q30" s="21"/>
      <c r="R30" s="74"/>
      <c r="S30" s="162" t="s">
        <v>51</v>
      </c>
      <c r="T30" s="163"/>
      <c r="U30" s="64"/>
      <c r="V30" s="116" t="str">
        <f>HYPERLINK(VLOOKUP(Mental!$S$30,Sheet1!$M$2:$V$12,10,0),"&gt;&gt; More info on these "&amp;COUNTA($S$31:$S$38)-COUNTBLANK($S$31:$S$38)&amp;" tools &lt;&lt;")</f>
        <v>&gt;&gt; More info on these 6 tools &lt;&lt;</v>
      </c>
      <c r="W30" s="64"/>
      <c r="X30" s="64"/>
      <c r="Y30" s="64"/>
      <c r="Z30" s="35"/>
      <c r="AA30" s="1"/>
    </row>
    <row r="31" spans="1:27" ht="18.75" customHeight="1">
      <c r="A31" s="20"/>
      <c r="B31" s="21"/>
      <c r="C31" s="21"/>
      <c r="D31" s="21"/>
      <c r="E31" s="21"/>
      <c r="F31" s="21"/>
      <c r="G31" s="21"/>
      <c r="H31" s="21"/>
      <c r="I31" s="21"/>
      <c r="J31" s="21"/>
      <c r="K31" s="21"/>
      <c r="L31" s="21"/>
      <c r="M31" s="21"/>
      <c r="N31" s="21"/>
      <c r="O31" s="21"/>
      <c r="P31" s="21"/>
      <c r="Q31" s="21"/>
      <c r="R31" s="34" t="str">
        <f>IF(S31="","","1.")</f>
        <v>1.</v>
      </c>
      <c r="S31" s="76" t="str">
        <f>IF(VLOOKUP($S$30,Sheet1!$M$2:$U$12,2,FALSE)=0,"",VLOOKUP($S$30,Sheet1!$M$2:$U$12,2,FALSE))</f>
        <v>Determine optimal caffeine dose (pre-outing)</v>
      </c>
      <c r="T31" s="76"/>
      <c r="U31" s="75"/>
      <c r="V31" s="75"/>
      <c r="W31" s="75"/>
      <c r="X31" s="75"/>
      <c r="Y31" s="75"/>
      <c r="Z31" s="35"/>
      <c r="AA31" s="1"/>
    </row>
    <row r="32" spans="1:27" ht="18.75" customHeight="1">
      <c r="A32" s="20"/>
      <c r="B32" s="21"/>
      <c r="C32" s="21"/>
      <c r="D32" s="21"/>
      <c r="E32" s="21"/>
      <c r="F32" s="21"/>
      <c r="G32" s="21"/>
      <c r="H32" s="21"/>
      <c r="I32" s="21"/>
      <c r="J32" s="21"/>
      <c r="K32" s="21"/>
      <c r="L32" s="21"/>
      <c r="M32" s="21"/>
      <c r="N32" s="21"/>
      <c r="O32" s="21"/>
      <c r="P32" s="21"/>
      <c r="Q32" s="21"/>
      <c r="R32" s="34" t="str">
        <f>IF(S32="","","2.")</f>
        <v>2.</v>
      </c>
      <c r="S32" s="76" t="str">
        <f>IF(VLOOKUP($S$30,Sheet1!$M$2:$U$12,3,FALSE)=0,"",VLOOKUP($S$30,Sheet1!$M$2:$U$12,3,FALSE))</f>
        <v>Self-talk (pre-pitch)</v>
      </c>
      <c r="T32" s="76"/>
      <c r="U32" s="75"/>
      <c r="V32" s="75"/>
      <c r="W32" s="75"/>
      <c r="X32" s="75"/>
      <c r="Y32" s="75"/>
      <c r="Z32" s="35"/>
      <c r="AA32" s="1"/>
    </row>
    <row r="33" spans="1:27" ht="18.75" customHeight="1">
      <c r="A33" s="20"/>
      <c r="B33" s="21"/>
      <c r="C33" s="21"/>
      <c r="D33" s="21"/>
      <c r="E33" s="21"/>
      <c r="F33" s="21"/>
      <c r="G33" s="21"/>
      <c r="H33" s="21"/>
      <c r="I33" s="21"/>
      <c r="J33" s="21"/>
      <c r="K33" s="21"/>
      <c r="L33" s="21"/>
      <c r="M33" s="21"/>
      <c r="N33" s="21"/>
      <c r="O33" s="21"/>
      <c r="P33" s="21"/>
      <c r="Q33" s="21"/>
      <c r="R33" s="34" t="str">
        <f>IF(S33="","","3.")</f>
        <v>3.</v>
      </c>
      <c r="S33" s="76" t="str">
        <f>IF(VLOOKUP($S$30,Sheet1!$M$2:$U$12,4,FALSE)=0,"",VLOOKUP($S$30,Sheet1!$M$2:$U$12,4,FALSE))</f>
        <v>Double breathing</v>
      </c>
      <c r="T33" s="76"/>
      <c r="U33" s="75"/>
      <c r="V33" s="75"/>
      <c r="W33" s="75"/>
      <c r="X33" s="75"/>
      <c r="Y33" s="75"/>
      <c r="Z33" s="35"/>
      <c r="AA33" s="1"/>
    </row>
    <row r="34" spans="1:27" ht="18.75" customHeight="1">
      <c r="A34" s="20"/>
      <c r="B34" s="21"/>
      <c r="C34" s="21"/>
      <c r="D34" s="21"/>
      <c r="E34" s="21"/>
      <c r="F34" s="21"/>
      <c r="G34" s="21"/>
      <c r="H34" s="21"/>
      <c r="I34" s="21"/>
      <c r="J34" s="21"/>
      <c r="K34" s="21"/>
      <c r="L34" s="21"/>
      <c r="M34" s="21"/>
      <c r="N34" s="21"/>
      <c r="O34" s="21"/>
      <c r="P34" s="21"/>
      <c r="Q34" s="21"/>
      <c r="R34" s="34" t="str">
        <f>IF(S34="","","4.")</f>
        <v>4.</v>
      </c>
      <c r="S34" s="76" t="str">
        <f>IF(VLOOKUP($S$30,Sheet1!$M$2:$U$12,5,FALSE)=0,"",VLOOKUP($S$30,Sheet1!$M$2:$U$12,5,FALSE))</f>
        <v>Music (pre-game)</v>
      </c>
      <c r="T34" s="76"/>
      <c r="U34" s="75"/>
      <c r="V34" s="75"/>
      <c r="W34" s="75"/>
      <c r="X34" s="75"/>
      <c r="Y34" s="75"/>
      <c r="Z34" s="35"/>
      <c r="AA34" s="1"/>
    </row>
    <row r="35" spans="1:27" ht="18.75" customHeight="1">
      <c r="A35" s="20"/>
      <c r="B35" s="21"/>
      <c r="C35" s="21"/>
      <c r="D35" s="21"/>
      <c r="E35" s="21"/>
      <c r="F35" s="21"/>
      <c r="G35" s="21"/>
      <c r="H35" s="21"/>
      <c r="I35" s="21"/>
      <c r="J35" s="21"/>
      <c r="K35" s="21"/>
      <c r="L35" s="21"/>
      <c r="M35" s="21"/>
      <c r="N35" s="21"/>
      <c r="O35" s="21"/>
      <c r="P35" s="21"/>
      <c r="Q35" s="21"/>
      <c r="R35" s="34" t="str">
        <f>IF(S35="","","5.")</f>
        <v>5.</v>
      </c>
      <c r="S35" s="76" t="str">
        <f>IF(VLOOKUP($S$30,Sheet1!$M$2:$U$12,6,FALSE)=0,"",VLOOKUP($S$30,Sheet1!$M$2:$U$12,6,FALSE))</f>
        <v>Alter Ego</v>
      </c>
      <c r="T35" s="76"/>
      <c r="U35" s="75"/>
      <c r="V35" s="75"/>
      <c r="W35" s="75"/>
      <c r="X35" s="75"/>
      <c r="Y35" s="75"/>
      <c r="Z35" s="35"/>
      <c r="AA35" s="1"/>
    </row>
    <row r="36" spans="1:27" ht="18.75" customHeight="1">
      <c r="A36" s="20"/>
      <c r="B36" s="21"/>
      <c r="C36" s="21"/>
      <c r="D36" s="21"/>
      <c r="E36" s="21"/>
      <c r="F36" s="21"/>
      <c r="G36" s="21"/>
      <c r="H36" s="21"/>
      <c r="I36" s="21"/>
      <c r="J36" s="21"/>
      <c r="K36" s="21"/>
      <c r="L36" s="21"/>
      <c r="M36" s="21"/>
      <c r="N36" s="21"/>
      <c r="O36" s="21"/>
      <c r="P36" s="21"/>
      <c r="Q36" s="21"/>
      <c r="R36" s="34" t="str">
        <f>IF(S36="","","6.")</f>
        <v>6.</v>
      </c>
      <c r="S36" s="76" t="str">
        <f>IF(VLOOKUP($S$30,Sheet1!$M$2:$U$12,7,FALSE)=0,"",VLOOKUP($S$30,Sheet1!$M$2:$U$12,7,FALSE))</f>
        <v>Acting energized</v>
      </c>
      <c r="T36" s="76"/>
      <c r="U36" s="75"/>
      <c r="V36" s="75"/>
      <c r="W36" s="75"/>
      <c r="X36" s="75"/>
      <c r="Y36" s="75"/>
      <c r="Z36" s="35"/>
      <c r="AA36" s="1"/>
    </row>
    <row r="37" spans="1:27" ht="18.75" customHeight="1">
      <c r="A37" s="20"/>
      <c r="B37" s="21"/>
      <c r="C37" s="21"/>
      <c r="D37" s="21"/>
      <c r="E37" s="21"/>
      <c r="F37" s="21"/>
      <c r="G37" s="21"/>
      <c r="H37" s="21"/>
      <c r="I37" s="21"/>
      <c r="J37" s="21"/>
      <c r="K37" s="21"/>
      <c r="L37" s="21"/>
      <c r="M37" s="21"/>
      <c r="N37" s="21"/>
      <c r="O37" s="21"/>
      <c r="P37" s="21"/>
      <c r="Q37" s="21"/>
      <c r="R37" s="34" t="str">
        <f>IF(S37="","","7.")</f>
        <v/>
      </c>
      <c r="S37" s="76" t="str">
        <f>IF(VLOOKUP($S$30,Sheet1!$M$2:$U$12,8,FALSE)=0,"",VLOOKUP($S$30,Sheet1!$M$2:$U$12,8,FALSE))</f>
        <v/>
      </c>
      <c r="T37" s="76"/>
      <c r="U37" s="75"/>
      <c r="V37" s="75"/>
      <c r="W37" s="75"/>
      <c r="X37" s="75"/>
      <c r="Y37" s="75"/>
      <c r="Z37" s="35"/>
      <c r="AA37" s="1"/>
    </row>
    <row r="38" spans="1:27" ht="18.75" customHeight="1">
      <c r="A38" s="39"/>
      <c r="B38" s="21"/>
      <c r="C38" s="21"/>
      <c r="D38" s="21"/>
      <c r="E38" s="21"/>
      <c r="F38" s="21"/>
      <c r="G38" s="21"/>
      <c r="H38" s="21"/>
      <c r="I38" s="36"/>
      <c r="J38" s="21"/>
      <c r="K38" s="21"/>
      <c r="L38" s="21"/>
      <c r="M38" s="21"/>
      <c r="N38" s="21"/>
      <c r="O38" s="21"/>
      <c r="P38" s="21"/>
      <c r="Q38" s="36"/>
      <c r="R38" s="34" t="str">
        <f>IF(S38="","","8.")</f>
        <v/>
      </c>
      <c r="S38" s="76" t="str">
        <f>IF(VLOOKUP($S$30,Sheet1!$M$2:$U$12,9,FALSE)=0,"",VLOOKUP($S$30,Sheet1!$M$2:$U$12,9,FALSE))</f>
        <v/>
      </c>
      <c r="T38" s="76"/>
      <c r="U38" s="75"/>
      <c r="V38" s="75"/>
      <c r="W38" s="75"/>
      <c r="X38" s="75"/>
      <c r="Y38" s="75"/>
      <c r="Z38" s="40"/>
      <c r="AA38" s="41"/>
    </row>
    <row r="39" spans="1:27" ht="18.75" customHeight="1">
      <c r="A39" s="20"/>
      <c r="B39" s="21"/>
      <c r="C39" s="21"/>
      <c r="D39" s="21"/>
      <c r="E39" s="21"/>
      <c r="F39" s="21"/>
      <c r="G39" s="21"/>
      <c r="H39" s="21"/>
      <c r="I39" s="21"/>
      <c r="J39" s="21"/>
      <c r="K39" s="21"/>
      <c r="L39" s="21"/>
      <c r="M39" s="21"/>
      <c r="N39" s="21"/>
      <c r="O39" s="21"/>
      <c r="P39" s="21"/>
      <c r="Q39" s="21"/>
      <c r="R39" s="21"/>
      <c r="S39" s="76"/>
      <c r="T39" s="76"/>
      <c r="U39" s="75"/>
      <c r="V39" s="75"/>
      <c r="W39" s="75"/>
      <c r="X39" s="75"/>
      <c r="Y39" s="75"/>
      <c r="Z39" s="35"/>
      <c r="AA39" s="1"/>
    </row>
    <row r="40" spans="1:27" ht="18.75" customHeight="1">
      <c r="A40" s="20"/>
      <c r="B40" s="21"/>
      <c r="C40" s="21"/>
      <c r="D40" s="21"/>
      <c r="E40" s="21"/>
      <c r="F40" s="21"/>
      <c r="G40" s="21"/>
      <c r="H40" s="21"/>
      <c r="I40" s="21"/>
      <c r="J40" s="21"/>
      <c r="K40" s="21"/>
      <c r="L40" s="21"/>
      <c r="M40" s="21"/>
      <c r="N40" s="21"/>
      <c r="O40" s="21"/>
      <c r="P40" s="21"/>
      <c r="Q40" s="21"/>
      <c r="R40" s="21"/>
      <c r="S40" s="21"/>
      <c r="T40" s="21"/>
      <c r="U40" s="21"/>
      <c r="V40" s="21"/>
      <c r="W40" s="21"/>
      <c r="X40" s="21"/>
      <c r="Y40" s="21"/>
      <c r="Z40" s="35"/>
      <c r="AA40" s="1"/>
    </row>
    <row r="41" spans="1:27" ht="18.75" customHeight="1">
      <c r="A41" s="20"/>
      <c r="B41" s="65" t="s">
        <v>81</v>
      </c>
      <c r="C41" s="65"/>
      <c r="D41" s="64"/>
      <c r="E41" s="64"/>
      <c r="F41" s="64"/>
      <c r="G41" s="64"/>
      <c r="H41" s="64"/>
      <c r="I41" s="69"/>
      <c r="J41" s="69"/>
      <c r="K41" s="69"/>
      <c r="L41" s="69"/>
      <c r="M41" s="69"/>
      <c r="N41" s="69"/>
      <c r="O41" s="69"/>
      <c r="P41" s="69"/>
      <c r="Q41" s="21"/>
      <c r="R41" s="21"/>
      <c r="S41" s="166"/>
      <c r="T41" s="167"/>
      <c r="U41" s="167"/>
      <c r="V41" s="167"/>
      <c r="W41" s="167"/>
      <c r="X41" s="167"/>
      <c r="Y41" s="168"/>
      <c r="Z41" s="35"/>
      <c r="AA41" s="1"/>
    </row>
    <row r="42" spans="1:27" ht="18.75" customHeight="1">
      <c r="A42" s="20"/>
      <c r="B42" s="160" t="s">
        <v>228</v>
      </c>
      <c r="C42" s="160"/>
      <c r="D42" s="160"/>
      <c r="E42" s="160"/>
      <c r="F42" s="160"/>
      <c r="G42" s="160"/>
      <c r="H42" s="160"/>
      <c r="I42" s="160"/>
      <c r="J42" s="160"/>
      <c r="K42" s="160"/>
      <c r="L42" s="160"/>
      <c r="M42" s="160"/>
      <c r="N42" s="160"/>
      <c r="O42" s="70"/>
      <c r="P42" s="70"/>
      <c r="Q42" s="21"/>
      <c r="R42" s="21"/>
      <c r="S42" s="169"/>
      <c r="T42" s="170"/>
      <c r="U42" s="170"/>
      <c r="V42" s="170"/>
      <c r="W42" s="170"/>
      <c r="X42" s="170"/>
      <c r="Y42" s="171"/>
      <c r="Z42" s="35"/>
      <c r="AA42" s="1"/>
    </row>
    <row r="43" spans="1:27" ht="15.75" customHeight="1">
      <c r="A43" s="20"/>
      <c r="B43" s="160"/>
      <c r="C43" s="160"/>
      <c r="D43" s="160"/>
      <c r="E43" s="160"/>
      <c r="F43" s="160"/>
      <c r="G43" s="160"/>
      <c r="H43" s="160"/>
      <c r="I43" s="160"/>
      <c r="J43" s="160"/>
      <c r="K43" s="160"/>
      <c r="L43" s="160"/>
      <c r="M43" s="160"/>
      <c r="N43" s="160"/>
      <c r="O43" s="70"/>
      <c r="P43" s="70"/>
      <c r="Q43" s="21"/>
      <c r="R43" s="21"/>
      <c r="S43" s="21"/>
      <c r="T43" s="21"/>
      <c r="U43" s="21"/>
      <c r="V43" s="21"/>
      <c r="W43" s="21"/>
      <c r="X43" s="21"/>
      <c r="Y43" s="21"/>
      <c r="Z43" s="35"/>
      <c r="AA43" s="1"/>
    </row>
    <row r="44" spans="1:27" ht="15.75" customHeight="1">
      <c r="A44" s="20"/>
      <c r="B44" s="160"/>
      <c r="C44" s="160"/>
      <c r="D44" s="160"/>
      <c r="E44" s="160"/>
      <c r="F44" s="160"/>
      <c r="G44" s="160"/>
      <c r="H44" s="160"/>
      <c r="I44" s="160"/>
      <c r="J44" s="160"/>
      <c r="K44" s="160"/>
      <c r="L44" s="160"/>
      <c r="M44" s="160"/>
      <c r="N44" s="160"/>
      <c r="O44" s="70"/>
      <c r="P44" s="70"/>
      <c r="Q44" s="21"/>
      <c r="R44" s="21"/>
      <c r="S44" s="21"/>
      <c r="T44" s="21"/>
      <c r="U44" s="21"/>
      <c r="V44" s="21"/>
      <c r="W44" s="21"/>
      <c r="X44" s="21"/>
      <c r="Y44" s="21"/>
      <c r="Z44" s="35"/>
      <c r="AA44" s="1"/>
    </row>
    <row r="45" spans="1:27" ht="15.75" customHeight="1">
      <c r="A45" s="20"/>
      <c r="B45" s="160"/>
      <c r="C45" s="160"/>
      <c r="D45" s="160"/>
      <c r="E45" s="160"/>
      <c r="F45" s="160"/>
      <c r="G45" s="160"/>
      <c r="H45" s="160"/>
      <c r="I45" s="160"/>
      <c r="J45" s="160"/>
      <c r="K45" s="160"/>
      <c r="L45" s="160"/>
      <c r="M45" s="160"/>
      <c r="N45" s="160"/>
      <c r="O45" s="70"/>
      <c r="P45" s="70"/>
      <c r="Q45" s="21"/>
      <c r="R45" s="21"/>
      <c r="S45" s="21"/>
      <c r="T45" s="21"/>
      <c r="U45" s="21"/>
      <c r="V45" s="21"/>
      <c r="W45" s="21"/>
      <c r="X45" s="21"/>
      <c r="Y45" s="21"/>
      <c r="Z45" s="35"/>
      <c r="AA45" s="1"/>
    </row>
    <row r="46" spans="1:27" ht="15.75" customHeight="1">
      <c r="A46" s="20"/>
      <c r="B46" s="160"/>
      <c r="C46" s="160"/>
      <c r="D46" s="160"/>
      <c r="E46" s="160"/>
      <c r="F46" s="160"/>
      <c r="G46" s="160"/>
      <c r="H46" s="160"/>
      <c r="I46" s="160"/>
      <c r="J46" s="160"/>
      <c r="K46" s="160"/>
      <c r="L46" s="160"/>
      <c r="M46" s="160"/>
      <c r="N46" s="160"/>
      <c r="O46" s="70"/>
      <c r="P46" s="70"/>
      <c r="Q46" s="21"/>
      <c r="R46" s="21"/>
      <c r="S46" s="21"/>
      <c r="T46" s="21"/>
      <c r="U46" s="21"/>
      <c r="V46" s="21"/>
      <c r="W46" s="21"/>
      <c r="X46" s="21"/>
      <c r="Y46" s="21"/>
      <c r="Z46" s="35"/>
      <c r="AA46" s="1"/>
    </row>
    <row r="47" spans="1:27" ht="15.75" customHeight="1">
      <c r="A47" s="20"/>
      <c r="B47" s="160"/>
      <c r="C47" s="160"/>
      <c r="D47" s="160"/>
      <c r="E47" s="160"/>
      <c r="F47" s="160"/>
      <c r="G47" s="160"/>
      <c r="H47" s="160"/>
      <c r="I47" s="160"/>
      <c r="J47" s="160"/>
      <c r="K47" s="160"/>
      <c r="L47" s="160"/>
      <c r="M47" s="160"/>
      <c r="N47" s="160"/>
      <c r="O47" s="70"/>
      <c r="P47" s="70"/>
      <c r="Q47" s="21"/>
      <c r="R47" s="21"/>
      <c r="S47" s="21"/>
      <c r="T47" s="21"/>
      <c r="U47" s="21"/>
      <c r="V47" s="164" t="s">
        <v>82</v>
      </c>
      <c r="W47" s="165"/>
      <c r="X47" s="165"/>
      <c r="Y47" s="149"/>
      <c r="Z47" s="35"/>
      <c r="AA47" s="1"/>
    </row>
    <row r="48" spans="1:27" ht="15.75" customHeight="1">
      <c r="A48" s="42"/>
      <c r="B48" s="66"/>
      <c r="C48" s="67"/>
      <c r="D48" s="67"/>
      <c r="E48" s="67"/>
      <c r="F48" s="67"/>
      <c r="G48" s="67"/>
      <c r="H48" s="66"/>
      <c r="I48" s="67"/>
      <c r="J48" s="68"/>
      <c r="K48" s="68"/>
      <c r="L48" s="68"/>
      <c r="M48" s="68"/>
      <c r="N48" s="68"/>
      <c r="O48" s="68"/>
      <c r="P48" s="68"/>
      <c r="Q48" s="21"/>
      <c r="R48" s="21"/>
      <c r="S48" s="43"/>
      <c r="T48" s="43"/>
      <c r="U48" s="43"/>
      <c r="V48" s="43"/>
      <c r="W48" s="43"/>
      <c r="X48" s="43"/>
      <c r="Y48" s="43"/>
      <c r="Z48" s="44"/>
      <c r="AA48" s="1"/>
    </row>
    <row r="49" ht="15.75" customHeight="1"/>
    <row r="50" ht="15.75" customHeight="1"/>
  </sheetData>
  <sheetProtection algorithmName="SHA-512" hashValue="AptkuAldx2Y6V/6U49zJzsbP1txdBwBVfWxwqVGPkwHDBtzKJ0FsXCATIKxXdHXZApggrilo/XJvfwX+6RrRYA==" saltValue="fZVJ8WoE90egA7BxBJFlIw==" spinCount="100000" sheet="1" objects="1" scenarios="1"/>
  <mergeCells count="19">
    <mergeCell ref="B42:N47"/>
    <mergeCell ref="S21:Y26"/>
    <mergeCell ref="S30:T30"/>
    <mergeCell ref="V47:Y47"/>
    <mergeCell ref="S41:Y42"/>
    <mergeCell ref="X12:Y12"/>
    <mergeCell ref="S28:U29"/>
    <mergeCell ref="B4:C4"/>
    <mergeCell ref="B5:C5"/>
    <mergeCell ref="B6:C6"/>
    <mergeCell ref="B10:G11"/>
    <mergeCell ref="S10:X11"/>
    <mergeCell ref="D6:F6"/>
    <mergeCell ref="D5:F5"/>
    <mergeCell ref="D4:F4"/>
    <mergeCell ref="S19:U20"/>
    <mergeCell ref="U3:V4"/>
    <mergeCell ref="S12:T12"/>
    <mergeCell ref="V12:W12"/>
  </mergeCells>
  <dataValidations count="1">
    <dataValidation type="list" allowBlank="1" showInputMessage="1" showErrorMessage="1" sqref="S30" xr:uid="{97E530F6-2B26-2C40-9E94-9B9B112EB91D}">
      <formula1>"Structured,Adaptable,Amped Up,Calm,Loose,Tense,Serious,Carefree,Aggressive,Relaxed"</formula1>
    </dataValidation>
  </dataValidations>
  <printOptions horizontalCentered="1" verticalCentered="1"/>
  <pageMargins left="0" right="0" top="0.5" bottom="0.5" header="0" footer="0"/>
  <pageSetup scale="67" orientation="landscape"/>
  <headerFooter>
    <oddHeader>&amp;C</oddHeader>
  </headerFooter>
  <rowBreaks count="1" manualBreakCount="1">
    <brk id="48" max="16383" man="1"/>
  </rowBreaks>
  <colBreaks count="1" manualBreakCount="1">
    <brk id="27" man="1"/>
  </col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00B6E-C6FA-B849-AF1C-3BBA34CE8719}">
  <sheetPr>
    <tabColor theme="6" tint="-0.249977111117893"/>
  </sheetPr>
  <dimension ref="A1:AK126"/>
  <sheetViews>
    <sheetView view="pageLayout" zoomScaleNormal="125" workbookViewId="0">
      <selection activeCell="C3" sqref="C3"/>
    </sheetView>
  </sheetViews>
  <sheetFormatPr baseColWidth="10" defaultColWidth="11" defaultRowHeight="16"/>
  <cols>
    <col min="1" max="1" width="2.6640625" style="82" customWidth="1"/>
    <col min="2" max="2" width="3.5" style="82" customWidth="1"/>
    <col min="3" max="9" width="20.1640625" style="82" customWidth="1"/>
    <col min="10" max="10" width="2.5" style="82" customWidth="1"/>
    <col min="11" max="11" width="1.1640625" style="82" customWidth="1"/>
    <col min="12" max="12" width="6.33203125" style="82" customWidth="1"/>
    <col min="13" max="13" width="2.6640625" style="82" customWidth="1"/>
    <col min="14" max="14" width="4" style="82" customWidth="1"/>
    <col min="15" max="15" width="3.1640625" style="82" customWidth="1"/>
    <col min="16" max="16" width="5.1640625" style="82" customWidth="1"/>
    <col min="17" max="17" width="2.33203125" style="82" customWidth="1"/>
    <col min="18" max="18" width="4.83203125" style="82" customWidth="1"/>
    <col min="19" max="19" width="2.6640625" style="82" customWidth="1"/>
    <col min="20" max="20" width="4.83203125" style="82" customWidth="1"/>
    <col min="21" max="21" width="1.1640625" style="82" customWidth="1"/>
    <col min="22" max="22" width="14.6640625" style="82" customWidth="1"/>
    <col min="23" max="23" width="2.6640625" style="82" customWidth="1"/>
    <col min="24" max="24" width="4.83203125" style="82" customWidth="1"/>
    <col min="25" max="25" width="2.6640625" style="82" customWidth="1"/>
    <col min="26" max="26" width="4.83203125" style="82" customWidth="1"/>
    <col min="27" max="27" width="2.6640625" style="82" customWidth="1"/>
    <col min="28" max="28" width="4.83203125" style="82" customWidth="1"/>
    <col min="29" max="29" width="2.6640625" style="82" customWidth="1"/>
    <col min="30" max="30" width="4.83203125" style="82" customWidth="1"/>
    <col min="31" max="31" width="2.1640625" style="82" customWidth="1"/>
    <col min="32" max="32" width="15.1640625" style="82" customWidth="1"/>
    <col min="33" max="16384" width="11" style="82"/>
  </cols>
  <sheetData>
    <row r="1" spans="1:37" ht="39" customHeight="1">
      <c r="A1" s="78"/>
      <c r="B1" s="78"/>
      <c r="C1" s="179" t="s">
        <v>227</v>
      </c>
      <c r="D1" s="179"/>
      <c r="E1" s="180" t="str">
        <f>Survey!C9&amp;" "&amp;Survey!C10</f>
        <v xml:space="preserve"> </v>
      </c>
      <c r="F1" s="180"/>
      <c r="G1" s="180"/>
      <c r="H1" s="78"/>
      <c r="I1" s="119" t="s">
        <v>212</v>
      </c>
      <c r="J1" s="78"/>
      <c r="K1"/>
      <c r="L1"/>
      <c r="M1"/>
      <c r="N1"/>
      <c r="O1"/>
      <c r="P1"/>
      <c r="Q1"/>
      <c r="R1"/>
      <c r="S1"/>
      <c r="T1"/>
      <c r="U1"/>
      <c r="V1"/>
      <c r="W1"/>
      <c r="X1"/>
      <c r="Y1"/>
      <c r="Z1"/>
      <c r="AA1"/>
      <c r="AB1"/>
      <c r="AC1"/>
      <c r="AD1"/>
      <c r="AE1"/>
      <c r="AF1"/>
      <c r="AG1"/>
      <c r="AH1"/>
      <c r="AI1"/>
      <c r="AJ1"/>
      <c r="AK1"/>
    </row>
    <row r="2" spans="1:37" ht="30" customHeight="1" thickBot="1">
      <c r="A2" s="78"/>
      <c r="B2" s="78"/>
      <c r="C2" s="83" t="s">
        <v>157</v>
      </c>
      <c r="D2" s="83" t="s">
        <v>158</v>
      </c>
      <c r="E2" s="83" t="s">
        <v>159</v>
      </c>
      <c r="F2" s="83" t="s">
        <v>162</v>
      </c>
      <c r="G2" s="83" t="s">
        <v>163</v>
      </c>
      <c r="H2" s="83" t="s">
        <v>164</v>
      </c>
      <c r="I2" s="83" t="s">
        <v>213</v>
      </c>
      <c r="J2" s="78"/>
      <c r="K2"/>
      <c r="L2"/>
      <c r="M2"/>
      <c r="N2"/>
      <c r="O2"/>
      <c r="P2"/>
      <c r="Q2"/>
      <c r="R2"/>
      <c r="S2"/>
      <c r="T2"/>
      <c r="U2"/>
      <c r="V2"/>
      <c r="W2"/>
      <c r="X2"/>
      <c r="Y2"/>
      <c r="Z2"/>
      <c r="AA2"/>
      <c r="AB2"/>
      <c r="AC2"/>
      <c r="AD2"/>
      <c r="AE2"/>
      <c r="AF2"/>
      <c r="AG2"/>
      <c r="AH2"/>
      <c r="AI2"/>
      <c r="AJ2"/>
      <c r="AK2"/>
    </row>
    <row r="3" spans="1:37" ht="34" customHeight="1">
      <c r="A3" s="172" t="s">
        <v>131</v>
      </c>
      <c r="B3" s="84" t="s">
        <v>141</v>
      </c>
      <c r="C3" s="122" t="s">
        <v>143</v>
      </c>
      <c r="D3" s="123" t="s">
        <v>145</v>
      </c>
      <c r="E3" s="123" t="s">
        <v>146</v>
      </c>
      <c r="F3" s="123" t="s">
        <v>153</v>
      </c>
      <c r="G3" s="123" t="s">
        <v>220</v>
      </c>
      <c r="H3" s="123" t="s">
        <v>221</v>
      </c>
      <c r="I3" s="124" t="s">
        <v>154</v>
      </c>
      <c r="J3" s="78"/>
      <c r="K3"/>
      <c r="L3"/>
      <c r="M3"/>
      <c r="N3"/>
      <c r="O3"/>
      <c r="P3"/>
      <c r="Q3"/>
      <c r="R3"/>
      <c r="S3"/>
      <c r="T3"/>
      <c r="U3"/>
      <c r="V3"/>
      <c r="W3"/>
      <c r="X3"/>
      <c r="Y3"/>
      <c r="Z3"/>
      <c r="AA3"/>
      <c r="AB3"/>
      <c r="AC3"/>
      <c r="AD3"/>
      <c r="AE3"/>
      <c r="AF3"/>
      <c r="AG3"/>
      <c r="AH3"/>
      <c r="AI3"/>
      <c r="AJ3"/>
      <c r="AK3"/>
    </row>
    <row r="4" spans="1:37" ht="34" customHeight="1">
      <c r="A4" s="173"/>
      <c r="B4" s="84" t="s">
        <v>142</v>
      </c>
      <c r="C4" s="92" t="s">
        <v>144</v>
      </c>
      <c r="D4" s="94" t="s">
        <v>144</v>
      </c>
      <c r="E4" s="94" t="s">
        <v>144</v>
      </c>
      <c r="F4" s="94" t="s">
        <v>156</v>
      </c>
      <c r="G4" s="94" t="s">
        <v>156</v>
      </c>
      <c r="H4" s="94" t="s">
        <v>156</v>
      </c>
      <c r="I4" s="125" t="s">
        <v>160</v>
      </c>
      <c r="J4" s="78"/>
      <c r="K4"/>
      <c r="L4"/>
      <c r="M4"/>
      <c r="N4"/>
      <c r="O4"/>
      <c r="P4"/>
      <c r="Q4"/>
      <c r="R4"/>
      <c r="S4"/>
      <c r="T4"/>
      <c r="U4"/>
      <c r="V4"/>
      <c r="W4"/>
      <c r="X4"/>
      <c r="Y4"/>
      <c r="Z4"/>
      <c r="AA4"/>
      <c r="AB4"/>
      <c r="AC4"/>
      <c r="AD4"/>
      <c r="AE4"/>
      <c r="AF4"/>
      <c r="AG4"/>
      <c r="AH4"/>
      <c r="AI4"/>
      <c r="AJ4"/>
      <c r="AK4"/>
    </row>
    <row r="5" spans="1:37" ht="43" customHeight="1" thickBot="1">
      <c r="A5" s="174"/>
      <c r="B5" s="84" t="s">
        <v>132</v>
      </c>
      <c r="C5" s="121" t="s">
        <v>149</v>
      </c>
      <c r="D5" s="89"/>
      <c r="E5" s="89"/>
      <c r="F5" s="89"/>
      <c r="G5" s="89"/>
      <c r="H5" s="89"/>
      <c r="I5" s="126"/>
      <c r="J5" s="78"/>
      <c r="K5"/>
      <c r="L5"/>
      <c r="M5"/>
      <c r="N5"/>
      <c r="O5"/>
      <c r="P5"/>
      <c r="Q5"/>
      <c r="R5"/>
      <c r="S5"/>
      <c r="T5"/>
      <c r="U5"/>
      <c r="V5"/>
      <c r="W5"/>
      <c r="X5"/>
      <c r="Y5"/>
      <c r="Z5"/>
      <c r="AA5"/>
      <c r="AB5"/>
      <c r="AC5"/>
      <c r="AD5"/>
      <c r="AE5"/>
      <c r="AF5"/>
      <c r="AG5"/>
      <c r="AH5"/>
      <c r="AI5"/>
      <c r="AJ5"/>
      <c r="AK5"/>
    </row>
    <row r="6" spans="1:37" ht="19" customHeight="1" thickTop="1" thickBot="1">
      <c r="A6" s="78"/>
      <c r="B6" s="78"/>
      <c r="C6" s="83" t="s">
        <v>165</v>
      </c>
      <c r="D6" s="83" t="s">
        <v>166</v>
      </c>
      <c r="E6" s="83" t="s">
        <v>167</v>
      </c>
      <c r="F6" s="83" t="s">
        <v>168</v>
      </c>
      <c r="G6" s="83" t="s">
        <v>169</v>
      </c>
      <c r="H6" s="83" t="s">
        <v>170</v>
      </c>
      <c r="I6" s="83" t="s">
        <v>214</v>
      </c>
      <c r="J6" s="78"/>
      <c r="K6"/>
      <c r="L6"/>
      <c r="M6"/>
      <c r="N6"/>
      <c r="O6"/>
      <c r="P6"/>
      <c r="Q6"/>
      <c r="R6"/>
      <c r="S6"/>
      <c r="T6"/>
      <c r="U6"/>
      <c r="V6"/>
      <c r="W6"/>
      <c r="X6"/>
      <c r="Y6"/>
      <c r="Z6"/>
      <c r="AA6"/>
      <c r="AB6"/>
      <c r="AC6"/>
      <c r="AD6"/>
      <c r="AE6"/>
      <c r="AF6"/>
      <c r="AG6"/>
      <c r="AH6"/>
      <c r="AI6"/>
      <c r="AJ6"/>
      <c r="AK6"/>
    </row>
    <row r="7" spans="1:37" ht="34" customHeight="1">
      <c r="A7" s="172" t="s">
        <v>133</v>
      </c>
      <c r="B7" s="84" t="s">
        <v>141</v>
      </c>
      <c r="C7" s="122" t="s">
        <v>155</v>
      </c>
      <c r="D7" s="123" t="s">
        <v>222</v>
      </c>
      <c r="E7" s="123" t="s">
        <v>223</v>
      </c>
      <c r="F7" s="123" t="s">
        <v>224</v>
      </c>
      <c r="G7" s="123" t="s">
        <v>225</v>
      </c>
      <c r="H7" s="123" t="s">
        <v>226</v>
      </c>
      <c r="I7" s="129" t="s">
        <v>219</v>
      </c>
      <c r="J7" s="78"/>
      <c r="K7"/>
      <c r="L7"/>
      <c r="M7"/>
      <c r="N7"/>
      <c r="O7"/>
      <c r="P7"/>
      <c r="Q7"/>
      <c r="R7"/>
      <c r="S7"/>
      <c r="T7"/>
      <c r="U7"/>
      <c r="V7"/>
      <c r="W7"/>
      <c r="X7"/>
      <c r="Y7"/>
      <c r="Z7"/>
      <c r="AA7"/>
      <c r="AB7"/>
      <c r="AC7"/>
      <c r="AD7"/>
      <c r="AE7"/>
      <c r="AF7"/>
      <c r="AG7"/>
      <c r="AH7"/>
      <c r="AI7"/>
      <c r="AJ7"/>
      <c r="AK7"/>
    </row>
    <row r="8" spans="1:37" ht="34" customHeight="1">
      <c r="A8" s="173"/>
      <c r="B8" s="84" t="s">
        <v>142</v>
      </c>
      <c r="C8" s="127" t="s">
        <v>160</v>
      </c>
      <c r="D8" s="94" t="s">
        <v>160</v>
      </c>
      <c r="E8" s="94" t="s">
        <v>160</v>
      </c>
      <c r="F8" s="94" t="s">
        <v>161</v>
      </c>
      <c r="G8" s="94" t="s">
        <v>161</v>
      </c>
      <c r="H8" s="94" t="s">
        <v>161</v>
      </c>
      <c r="I8" s="130" t="s">
        <v>161</v>
      </c>
      <c r="J8" s="78"/>
      <c r="K8"/>
      <c r="L8"/>
      <c r="M8"/>
      <c r="N8"/>
      <c r="O8"/>
      <c r="P8"/>
      <c r="Q8"/>
      <c r="R8"/>
      <c r="S8"/>
      <c r="T8"/>
      <c r="U8"/>
      <c r="V8"/>
      <c r="W8"/>
      <c r="X8"/>
      <c r="Y8"/>
      <c r="Z8"/>
      <c r="AA8"/>
      <c r="AB8"/>
      <c r="AC8"/>
      <c r="AD8"/>
      <c r="AE8"/>
      <c r="AF8"/>
      <c r="AG8"/>
      <c r="AH8"/>
      <c r="AI8"/>
      <c r="AJ8"/>
      <c r="AK8"/>
    </row>
    <row r="9" spans="1:37" ht="43" customHeight="1" thickBot="1">
      <c r="A9" s="174"/>
      <c r="B9" s="84" t="s">
        <v>132</v>
      </c>
      <c r="C9" s="128"/>
      <c r="D9" s="89"/>
      <c r="E9" s="89"/>
      <c r="F9" s="89"/>
      <c r="G9" s="89"/>
      <c r="H9" s="89"/>
      <c r="I9" s="126"/>
      <c r="J9" s="78"/>
      <c r="K9"/>
      <c r="L9"/>
      <c r="M9"/>
      <c r="N9"/>
      <c r="O9"/>
      <c r="P9"/>
      <c r="Q9"/>
      <c r="R9"/>
      <c r="S9"/>
      <c r="T9"/>
      <c r="U9"/>
      <c r="V9"/>
      <c r="W9"/>
      <c r="X9"/>
      <c r="Y9"/>
      <c r="Z9"/>
      <c r="AA9"/>
      <c r="AB9"/>
      <c r="AC9"/>
      <c r="AD9"/>
      <c r="AE9"/>
      <c r="AF9"/>
      <c r="AG9"/>
      <c r="AH9"/>
      <c r="AI9"/>
      <c r="AJ9"/>
      <c r="AK9"/>
    </row>
    <row r="10" spans="1:37" ht="19" customHeight="1" thickTop="1">
      <c r="A10" s="59"/>
      <c r="B10" s="59"/>
      <c r="C10" s="59"/>
      <c r="D10" s="59"/>
      <c r="E10" s="59"/>
      <c r="F10" s="59"/>
      <c r="G10" s="59"/>
      <c r="H10" s="59"/>
      <c r="I10" s="59"/>
      <c r="J10" s="78"/>
      <c r="K10"/>
      <c r="L10"/>
      <c r="M10"/>
      <c r="N10"/>
      <c r="O10"/>
      <c r="P10"/>
      <c r="Q10"/>
      <c r="R10"/>
      <c r="S10"/>
      <c r="T10"/>
      <c r="U10"/>
      <c r="V10"/>
      <c r="W10"/>
      <c r="X10"/>
      <c r="Y10"/>
      <c r="Z10"/>
      <c r="AA10"/>
      <c r="AB10"/>
      <c r="AC10"/>
      <c r="AD10"/>
      <c r="AE10"/>
      <c r="AF10"/>
      <c r="AG10"/>
      <c r="AH10"/>
      <c r="AI10"/>
      <c r="AJ10"/>
      <c r="AK10"/>
    </row>
    <row r="11" spans="1:37" ht="34" customHeight="1">
      <c r="A11" s="59"/>
      <c r="B11" s="59"/>
      <c r="C11" s="59"/>
      <c r="D11" s="59"/>
      <c r="E11" s="59"/>
      <c r="F11" s="59"/>
      <c r="G11" s="59"/>
      <c r="H11" s="59"/>
      <c r="I11" s="59"/>
      <c r="J11" s="78"/>
      <c r="K11"/>
      <c r="L11"/>
      <c r="M11"/>
      <c r="N11"/>
      <c r="O11"/>
      <c r="P11"/>
      <c r="Q11"/>
      <c r="R11"/>
      <c r="S11"/>
      <c r="T11"/>
      <c r="U11"/>
      <c r="V11"/>
      <c r="W11"/>
      <c r="X11"/>
      <c r="Y11"/>
      <c r="Z11"/>
      <c r="AA11"/>
      <c r="AB11"/>
      <c r="AC11"/>
      <c r="AD11"/>
      <c r="AE11"/>
      <c r="AF11"/>
      <c r="AG11"/>
      <c r="AH11"/>
      <c r="AI11"/>
      <c r="AJ11"/>
      <c r="AK11"/>
    </row>
    <row r="12" spans="1:37" ht="34" customHeight="1">
      <c r="A12" s="59"/>
      <c r="B12" s="59"/>
      <c r="C12" s="59"/>
      <c r="D12" s="59"/>
      <c r="E12" s="59"/>
      <c r="F12" s="59"/>
      <c r="G12" s="59"/>
      <c r="H12" s="59"/>
      <c r="I12" s="59"/>
      <c r="J12" s="78"/>
      <c r="K12"/>
      <c r="L12"/>
      <c r="M12"/>
      <c r="N12"/>
      <c r="O12"/>
      <c r="P12"/>
      <c r="Q12"/>
      <c r="R12"/>
      <c r="S12"/>
      <c r="T12"/>
      <c r="U12"/>
      <c r="V12"/>
      <c r="W12"/>
      <c r="X12"/>
      <c r="Y12"/>
      <c r="Z12"/>
      <c r="AA12"/>
      <c r="AB12"/>
      <c r="AC12"/>
      <c r="AD12"/>
      <c r="AE12"/>
      <c r="AF12"/>
      <c r="AG12"/>
      <c r="AH12"/>
      <c r="AI12"/>
      <c r="AJ12"/>
      <c r="AK12"/>
    </row>
    <row r="13" spans="1:37" ht="43" customHeight="1">
      <c r="A13" s="59"/>
      <c r="B13" s="59"/>
      <c r="C13" s="59"/>
      <c r="D13" s="59"/>
      <c r="E13" s="59"/>
      <c r="F13" s="59"/>
      <c r="G13" s="59"/>
      <c r="H13" s="59"/>
      <c r="I13" s="59"/>
      <c r="J13" s="78"/>
      <c r="K13"/>
      <c r="L13"/>
      <c r="M13"/>
      <c r="N13"/>
      <c r="O13"/>
      <c r="P13"/>
      <c r="Q13"/>
      <c r="R13"/>
      <c r="S13"/>
      <c r="T13"/>
      <c r="U13"/>
      <c r="V13"/>
      <c r="W13"/>
      <c r="X13"/>
      <c r="Y13"/>
      <c r="Z13"/>
      <c r="AA13"/>
      <c r="AB13"/>
      <c r="AC13"/>
      <c r="AD13"/>
      <c r="AE13"/>
      <c r="AF13"/>
      <c r="AG13"/>
      <c r="AH13"/>
      <c r="AI13"/>
      <c r="AJ13"/>
      <c r="AK13"/>
    </row>
    <row r="14" spans="1:37" ht="19" customHeight="1">
      <c r="A14" s="59"/>
      <c r="B14" s="59"/>
      <c r="C14" s="59"/>
      <c r="D14" s="59"/>
      <c r="E14" s="59"/>
      <c r="F14" s="59"/>
      <c r="G14" s="59"/>
      <c r="H14" s="59"/>
      <c r="I14" s="59"/>
      <c r="J14" s="78"/>
      <c r="K14"/>
      <c r="L14"/>
      <c r="M14"/>
      <c r="N14"/>
      <c r="O14"/>
      <c r="P14"/>
      <c r="Q14"/>
      <c r="R14"/>
      <c r="S14"/>
      <c r="T14"/>
      <c r="U14"/>
      <c r="V14"/>
      <c r="W14"/>
      <c r="X14"/>
      <c r="Y14"/>
      <c r="Z14"/>
      <c r="AA14"/>
      <c r="AB14"/>
      <c r="AC14"/>
      <c r="AD14"/>
      <c r="AE14"/>
      <c r="AF14"/>
      <c r="AG14"/>
      <c r="AH14"/>
      <c r="AI14"/>
      <c r="AJ14"/>
      <c r="AK14"/>
    </row>
    <row r="15" spans="1:37" ht="34" customHeight="1">
      <c r="A15" s="59"/>
      <c r="B15" s="59"/>
      <c r="C15" s="59"/>
      <c r="D15" s="59"/>
      <c r="E15" s="59"/>
      <c r="F15" s="59"/>
      <c r="G15" s="59"/>
      <c r="H15" s="59"/>
      <c r="I15" s="59"/>
      <c r="J15" s="78"/>
      <c r="K15"/>
      <c r="L15"/>
      <c r="M15"/>
      <c r="N15"/>
      <c r="O15"/>
      <c r="P15"/>
      <c r="Q15"/>
      <c r="R15"/>
      <c r="S15"/>
      <c r="T15"/>
      <c r="U15"/>
      <c r="V15"/>
      <c r="W15"/>
      <c r="X15"/>
      <c r="Y15"/>
      <c r="Z15"/>
      <c r="AA15"/>
      <c r="AB15"/>
      <c r="AC15"/>
      <c r="AD15"/>
      <c r="AE15"/>
      <c r="AF15"/>
      <c r="AG15"/>
      <c r="AH15"/>
      <c r="AI15"/>
      <c r="AJ15"/>
      <c r="AK15"/>
    </row>
    <row r="16" spans="1:37" ht="34" customHeight="1">
      <c r="A16" s="59"/>
      <c r="B16" s="59"/>
      <c r="C16" s="59"/>
      <c r="D16" s="59"/>
      <c r="E16" s="59"/>
      <c r="F16" s="59"/>
      <c r="G16" s="59"/>
      <c r="H16" s="59"/>
      <c r="I16" s="59"/>
      <c r="J16" s="78"/>
      <c r="K16"/>
      <c r="L16"/>
      <c r="M16"/>
      <c r="N16"/>
      <c r="O16"/>
      <c r="P16"/>
      <c r="Q16"/>
      <c r="R16"/>
      <c r="S16"/>
      <c r="T16"/>
      <c r="U16"/>
      <c r="V16"/>
      <c r="W16"/>
      <c r="X16"/>
      <c r="Y16"/>
      <c r="Z16"/>
      <c r="AA16"/>
      <c r="AB16"/>
      <c r="AC16"/>
      <c r="AD16"/>
      <c r="AE16"/>
      <c r="AF16"/>
      <c r="AG16"/>
      <c r="AH16"/>
      <c r="AI16"/>
      <c r="AJ16"/>
      <c r="AK16"/>
    </row>
    <row r="17" spans="1:37" ht="43" customHeight="1">
      <c r="A17" s="59"/>
      <c r="B17" s="59"/>
      <c r="C17" s="59"/>
      <c r="D17" s="59"/>
      <c r="E17" s="59"/>
      <c r="F17" s="59"/>
      <c r="G17" s="59"/>
      <c r="H17" s="59"/>
      <c r="I17" s="59"/>
      <c r="J17" s="78"/>
      <c r="K17"/>
      <c r="L17"/>
      <c r="M17"/>
      <c r="N17"/>
      <c r="O17"/>
      <c r="P17"/>
      <c r="Q17"/>
      <c r="R17"/>
      <c r="S17"/>
      <c r="T17"/>
      <c r="U17"/>
      <c r="V17"/>
      <c r="W17"/>
      <c r="X17"/>
      <c r="Y17"/>
      <c r="Z17"/>
      <c r="AA17"/>
      <c r="AB17"/>
      <c r="AC17"/>
      <c r="AD17"/>
      <c r="AE17"/>
      <c r="AF17"/>
      <c r="AG17"/>
      <c r="AH17"/>
      <c r="AI17"/>
      <c r="AJ17"/>
      <c r="AK17"/>
    </row>
    <row r="18" spans="1:37" customFormat="1" ht="18" customHeight="1">
      <c r="A18" s="59"/>
      <c r="B18" s="59"/>
      <c r="C18" s="59"/>
      <c r="D18" s="59"/>
      <c r="E18" s="59"/>
      <c r="F18" s="59"/>
      <c r="G18" s="59"/>
      <c r="H18" s="59"/>
      <c r="I18" s="59"/>
      <c r="J18" s="59"/>
    </row>
    <row r="19" spans="1:37" customFormat="1" ht="24" customHeight="1">
      <c r="A19" s="59"/>
      <c r="B19" s="59"/>
      <c r="C19" s="175" t="s">
        <v>217</v>
      </c>
      <c r="D19" s="175"/>
      <c r="E19" s="176" t="s">
        <v>218</v>
      </c>
      <c r="F19" s="176"/>
      <c r="G19" s="176"/>
      <c r="H19" s="177" t="s">
        <v>82</v>
      </c>
      <c r="I19" s="177"/>
      <c r="J19" s="59"/>
    </row>
    <row r="20" spans="1:37" customFormat="1" ht="24" customHeight="1">
      <c r="A20" s="59"/>
      <c r="B20" s="59"/>
      <c r="C20" s="175"/>
      <c r="D20" s="175"/>
      <c r="E20" s="178"/>
      <c r="F20" s="178"/>
      <c r="G20" s="178"/>
      <c r="H20" s="120"/>
      <c r="I20" s="120"/>
      <c r="J20" s="59"/>
    </row>
    <row r="21" spans="1:37" customFormat="1" ht="18" customHeight="1">
      <c r="C21" s="82"/>
    </row>
    <row r="22" spans="1:37" customFormat="1" ht="18" customHeight="1">
      <c r="C22" s="82"/>
    </row>
    <row r="23" spans="1:37" customFormat="1" ht="18" customHeight="1">
      <c r="C23" s="82"/>
    </row>
    <row r="24" spans="1:37" customFormat="1" ht="18" customHeight="1"/>
    <row r="25" spans="1:37" customFormat="1" ht="18" customHeight="1"/>
    <row r="26" spans="1:37" customFormat="1" ht="18" customHeight="1"/>
    <row r="27" spans="1:37" customFormat="1" ht="18" customHeight="1"/>
    <row r="28" spans="1:37" customFormat="1" ht="18" customHeight="1"/>
    <row r="29" spans="1:37" customFormat="1" ht="14" customHeight="1"/>
    <row r="30" spans="1:37" customFormat="1" ht="14" customHeight="1"/>
    <row r="31" spans="1:37" customFormat="1" ht="14" customHeight="1">
      <c r="C31" s="3"/>
      <c r="D31" s="112"/>
      <c r="E31" s="112"/>
      <c r="F31" s="112"/>
      <c r="H31" s="71"/>
    </row>
    <row r="32" spans="1:37" customFormat="1" ht="14" customHeight="1">
      <c r="C32" s="113"/>
      <c r="D32" s="3"/>
      <c r="E32" s="3"/>
      <c r="F32" s="3"/>
      <c r="H32" s="71"/>
    </row>
    <row r="33" spans="3:8" customFormat="1" ht="14" customHeight="1">
      <c r="C33" s="3"/>
      <c r="D33" s="3"/>
      <c r="E33" s="3"/>
      <c r="F33" s="3"/>
      <c r="H33" s="88"/>
    </row>
    <row r="34" spans="3:8" customFormat="1" ht="14" customHeight="1">
      <c r="C34" s="3"/>
      <c r="D34" s="3"/>
      <c r="E34" s="3"/>
      <c r="F34" s="3"/>
      <c r="H34" s="88"/>
    </row>
    <row r="35" spans="3:8" customFormat="1" ht="14" customHeight="1">
      <c r="C35" s="3"/>
      <c r="D35" s="113"/>
      <c r="E35" s="3"/>
      <c r="F35" s="3"/>
    </row>
    <row r="36" spans="3:8" customFormat="1" ht="14" customHeight="1">
      <c r="C36" s="3"/>
      <c r="D36" s="113"/>
      <c r="E36" s="3"/>
      <c r="F36" s="3"/>
    </row>
    <row r="37" spans="3:8" customFormat="1" ht="14" customHeight="1">
      <c r="C37" s="3"/>
      <c r="D37" s="3"/>
      <c r="E37" s="3"/>
      <c r="F37" s="3"/>
    </row>
    <row r="38" spans="3:8" customFormat="1" ht="14" customHeight="1">
      <c r="C38" s="3"/>
      <c r="D38" s="3"/>
      <c r="E38" s="3"/>
      <c r="F38" s="3"/>
    </row>
    <row r="39" spans="3:8" customFormat="1" ht="14" customHeight="1">
      <c r="C39" s="3"/>
      <c r="D39" s="3"/>
      <c r="E39" s="3"/>
      <c r="F39" s="3"/>
    </row>
    <row r="40" spans="3:8" customFormat="1" ht="14" customHeight="1">
      <c r="C40" s="3"/>
      <c r="D40" s="112"/>
      <c r="E40" s="72"/>
      <c r="F40" s="72"/>
    </row>
    <row r="41" spans="3:8" customFormat="1" ht="14" customHeight="1">
      <c r="C41" s="3"/>
      <c r="D41" s="3"/>
      <c r="E41" s="113"/>
      <c r="F41" s="3"/>
    </row>
    <row r="42" spans="3:8" customFormat="1" ht="14" customHeight="1">
      <c r="C42" s="3"/>
      <c r="D42" s="3"/>
      <c r="E42" s="3"/>
      <c r="F42" s="3"/>
    </row>
    <row r="43" spans="3:8" customFormat="1" ht="14" customHeight="1">
      <c r="C43" s="3"/>
      <c r="D43" s="3"/>
      <c r="E43" s="113"/>
      <c r="F43" s="3"/>
    </row>
    <row r="44" spans="3:8" customFormat="1" ht="14" customHeight="1">
      <c r="C44" s="3"/>
      <c r="D44" s="3"/>
      <c r="E44" s="113"/>
      <c r="F44" s="113"/>
    </row>
    <row r="45" spans="3:8" customFormat="1" ht="14" customHeight="1">
      <c r="C45" s="3"/>
      <c r="D45" s="3"/>
      <c r="E45" s="113"/>
      <c r="F45" s="3"/>
    </row>
    <row r="46" spans="3:8" customFormat="1" ht="14" customHeight="1">
      <c r="C46" s="3"/>
      <c r="D46" s="3"/>
      <c r="E46" s="3"/>
      <c r="F46" s="3"/>
    </row>
    <row r="47" spans="3:8" customFormat="1" ht="14" customHeight="1"/>
    <row r="48" spans="3:8" customFormat="1" ht="14" customHeight="1"/>
    <row r="49" spans="3:8" customFormat="1" ht="14" customHeight="1"/>
    <row r="50" spans="3:8" customFormat="1" ht="14" customHeight="1"/>
    <row r="51" spans="3:8" customFormat="1" ht="13" customHeight="1"/>
    <row r="52" spans="3:8" customFormat="1" ht="13" customHeight="1">
      <c r="C52" s="3"/>
      <c r="D52" s="3"/>
      <c r="E52" s="3"/>
      <c r="F52" s="3"/>
      <c r="G52" s="3"/>
      <c r="H52" s="3"/>
    </row>
    <row r="53" spans="3:8" customFormat="1" ht="13" customHeight="1">
      <c r="C53" s="3"/>
      <c r="D53" s="3"/>
      <c r="E53" s="3"/>
      <c r="F53" s="3"/>
      <c r="G53" s="72"/>
      <c r="H53" s="3"/>
    </row>
    <row r="54" spans="3:8" customFormat="1" ht="13" customHeight="1">
      <c r="C54" s="3"/>
      <c r="D54" s="3"/>
      <c r="E54" s="3"/>
      <c r="F54" s="113"/>
      <c r="G54" s="3"/>
      <c r="H54" s="3"/>
    </row>
    <row r="55" spans="3:8" customFormat="1" ht="13" customHeight="1">
      <c r="C55" s="3"/>
      <c r="D55" s="3"/>
      <c r="E55" s="3"/>
      <c r="F55" s="113"/>
      <c r="G55" s="3"/>
      <c r="H55" s="3"/>
    </row>
    <row r="56" spans="3:8" customFormat="1" ht="13" customHeight="1">
      <c r="C56" s="3"/>
      <c r="D56" s="3"/>
      <c r="E56" s="113"/>
      <c r="F56" s="113"/>
      <c r="G56" s="3"/>
      <c r="H56" s="3"/>
    </row>
    <row r="57" spans="3:8" customFormat="1" ht="13" customHeight="1">
      <c r="C57" s="3"/>
      <c r="D57" s="3"/>
      <c r="E57" s="113"/>
      <c r="F57" s="113"/>
      <c r="G57" s="3"/>
      <c r="H57" s="3"/>
    </row>
    <row r="58" spans="3:8" customFormat="1" ht="13" customHeight="1">
      <c r="C58" s="3"/>
      <c r="D58" s="3"/>
      <c r="E58" s="3"/>
      <c r="F58" s="3"/>
      <c r="G58" s="3"/>
      <c r="H58" s="3"/>
    </row>
    <row r="59" spans="3:8" customFormat="1" ht="13" customHeight="1">
      <c r="C59" s="3"/>
      <c r="D59" s="3"/>
      <c r="E59" s="3"/>
      <c r="F59" s="3"/>
      <c r="G59" s="3"/>
      <c r="H59" s="3"/>
    </row>
    <row r="60" spans="3:8" customFormat="1" ht="13" customHeight="1">
      <c r="C60" s="3"/>
      <c r="D60" s="3"/>
      <c r="E60" s="72"/>
      <c r="F60" s="3"/>
      <c r="G60" s="3"/>
      <c r="H60" s="3"/>
    </row>
    <row r="61" spans="3:8" customFormat="1" ht="13" customHeight="1">
      <c r="C61" s="3"/>
      <c r="D61" s="3"/>
      <c r="E61" s="114"/>
      <c r="F61" s="3"/>
      <c r="G61" s="3"/>
      <c r="H61" s="3"/>
    </row>
    <row r="62" spans="3:8" customFormat="1" ht="13" customHeight="1">
      <c r="C62" s="3"/>
      <c r="D62" s="3"/>
      <c r="E62" s="113"/>
      <c r="F62" s="3"/>
      <c r="G62" s="3"/>
      <c r="H62" s="3"/>
    </row>
    <row r="63" spans="3:8" customFormat="1" ht="13" customHeight="1">
      <c r="C63" s="3"/>
      <c r="D63" s="3"/>
      <c r="E63" s="113"/>
      <c r="F63" s="3"/>
      <c r="G63" s="3"/>
      <c r="H63" s="3"/>
    </row>
    <row r="64" spans="3:8" customFormat="1" ht="13" customHeight="1">
      <c r="C64" s="3"/>
      <c r="D64" s="3"/>
      <c r="E64" s="3"/>
      <c r="F64" s="3"/>
      <c r="G64" s="3"/>
      <c r="H64" s="3"/>
    </row>
    <row r="65" spans="3:8" customFormat="1" ht="13" customHeight="1">
      <c r="C65" s="3"/>
      <c r="D65" s="3"/>
      <c r="E65" s="113"/>
      <c r="F65" s="3"/>
      <c r="G65" s="3"/>
      <c r="H65" s="3"/>
    </row>
    <row r="66" spans="3:8" customFormat="1" ht="13" customHeight="1"/>
    <row r="67" spans="3:8" customFormat="1" ht="13" customHeight="1"/>
    <row r="68" spans="3:8" customFormat="1" ht="13" customHeight="1"/>
    <row r="69" spans="3:8" customFormat="1" ht="13" customHeight="1"/>
    <row r="70" spans="3:8" customFormat="1" ht="13" customHeight="1"/>
    <row r="71" spans="3:8" customFormat="1" ht="13" customHeight="1"/>
    <row r="72" spans="3:8" customFormat="1" ht="13" customHeight="1"/>
    <row r="73" spans="3:8" customFormat="1" ht="13" customHeight="1"/>
    <row r="74" spans="3:8" customFormat="1" ht="13" customHeight="1"/>
    <row r="75" spans="3:8" customFormat="1" ht="13" customHeight="1"/>
    <row r="76" spans="3:8" customFormat="1" ht="13" customHeight="1"/>
    <row r="77" spans="3:8" customFormat="1" ht="13" customHeight="1"/>
    <row r="78" spans="3:8" ht="13" customHeight="1"/>
    <row r="79" spans="3:8" ht="13" customHeight="1"/>
    <row r="80" spans="3:8" ht="13" customHeight="1"/>
    <row r="81" ht="13" customHeight="1"/>
    <row r="82" ht="13" customHeight="1"/>
    <row r="83" ht="5" customHeight="1"/>
    <row r="84" ht="5" customHeight="1"/>
    <row r="85" ht="10" customHeight="1"/>
    <row r="86" ht="10" customHeight="1"/>
    <row r="87" ht="10" customHeight="1"/>
    <row r="88" ht="10" customHeight="1"/>
    <row r="89" ht="10" customHeight="1"/>
    <row r="90" ht="10" customHeight="1"/>
    <row r="91" ht="10" customHeight="1"/>
    <row r="92" ht="10" customHeight="1"/>
    <row r="93" ht="10" customHeight="1"/>
    <row r="94" ht="10" customHeight="1"/>
    <row r="95" ht="10" customHeight="1"/>
    <row r="96" ht="10" customHeight="1"/>
    <row r="97" ht="10" customHeight="1"/>
    <row r="98" ht="10" customHeight="1"/>
    <row r="99" ht="11" customHeight="1"/>
    <row r="100" ht="10" customHeight="1"/>
    <row r="101" ht="10" customHeight="1"/>
    <row r="102" ht="10" customHeight="1"/>
    <row r="103" ht="10" customHeight="1"/>
    <row r="104" ht="10" customHeight="1"/>
    <row r="105" ht="10" customHeight="1"/>
    <row r="106" ht="11" customHeight="1"/>
    <row r="107" ht="12" customHeight="1"/>
    <row r="108" ht="18" customHeight="1"/>
    <row r="109" ht="10" customHeight="1"/>
    <row r="110" ht="10" customHeight="1"/>
    <row r="111" ht="8" customHeight="1"/>
    <row r="121" ht="15" customHeight="1"/>
    <row r="122" ht="15" customHeight="1"/>
    <row r="123" ht="15" customHeight="1"/>
    <row r="124" ht="15" customHeight="1"/>
    <row r="125" ht="15" customHeight="1"/>
    <row r="126" ht="15" customHeight="1"/>
  </sheetData>
  <sheetProtection formatCells="0"/>
  <mergeCells count="8">
    <mergeCell ref="C1:D1"/>
    <mergeCell ref="E1:G1"/>
    <mergeCell ref="A3:A5"/>
    <mergeCell ref="A7:A9"/>
    <mergeCell ref="C19:D20"/>
    <mergeCell ref="E19:G19"/>
    <mergeCell ref="H19:I19"/>
    <mergeCell ref="E20:G20"/>
  </mergeCells>
  <dataValidations count="1">
    <dataValidation allowBlank="1" showInputMessage="1" sqref="C1 J15:J17 J11:J13 J14 J2:J10 C2:I9" xr:uid="{446FCB53-00AF-7945-862E-03F1B77AA58C}"/>
  </dataValidations>
  <hyperlinks>
    <hyperlink ref="C4" r:id="rId1" display="Meditation" xr:uid="{BA5E3748-8416-8C46-B1BF-1D1D1F61A00E}"/>
    <hyperlink ref="C5" r:id="rId2" xr:uid="{2F79AEED-D260-EB4B-8C70-59A4D6639F6D}"/>
    <hyperlink ref="C3" r:id="rId3" xr:uid="{8516E8E6-F30C-CE44-B7DC-47EFE9BD197E}"/>
    <hyperlink ref="D3" r:id="rId4" xr:uid="{D1C289F1-4B61-AD4A-AC2A-2DB47E7436C4}"/>
    <hyperlink ref="E3" r:id="rId5" xr:uid="{C8A6DB55-8DB7-CF4C-8E71-154F32569976}"/>
    <hyperlink ref="I3" r:id="rId6" xr:uid="{20A170FB-1A8E-984C-B866-154814CDBD69}"/>
    <hyperlink ref="H3" r:id="rId7" xr:uid="{7A481E30-C1D8-E443-8E6B-647DF89BA32E}"/>
    <hyperlink ref="D7" r:id="rId8" xr:uid="{CE1CBB53-4D8D-0144-ABE7-8AA773783B08}"/>
    <hyperlink ref="G7" r:id="rId9" xr:uid="{160DE69D-411C-244D-9039-EDF53E8DEC8A}"/>
    <hyperlink ref="H7" r:id="rId10" xr:uid="{840E1472-1561-574F-A3D0-DE4FCD259F7B}"/>
    <hyperlink ref="I7" r:id="rId11" display="Exercise: 360 Degree Breathing" xr:uid="{9FD65A49-2D61-C94F-AC44-B3A018FC2A18}"/>
    <hyperlink ref="E19" r:id="rId12" display="Mental Training: Next Steps" xr:uid="{320D1C09-95A0-744C-8E17-39746CA8B242}"/>
    <hyperlink ref="E19:G19" r:id="rId13" display="Click Here for Mental Training Next Steps" xr:uid="{E18A04A6-C731-DA4D-BAF4-782172A91276}"/>
    <hyperlink ref="E7" r:id="rId14" xr:uid="{288110E2-23D8-944A-BAEF-7AF9944C95B6}"/>
    <hyperlink ref="G3" r:id="rId15" xr:uid="{B55F9EC0-3C80-C84C-8512-43485684E5CB}"/>
    <hyperlink ref="C7" r:id="rId16" xr:uid="{6B9DB851-0AC7-124C-A624-C4853C482BF6}"/>
    <hyperlink ref="F7" r:id="rId17" display="https://youtu.be/dMvr-auLOlw" xr:uid="{E98899D2-56D3-3C42-ABF1-F9C491E2C787}"/>
    <hyperlink ref="F3" r:id="rId18" xr:uid="{E35D8A61-39A6-FE4B-BFEF-9108F5525C1D}"/>
  </hyperlinks>
  <printOptions horizontalCentered="1" verticalCentered="1"/>
  <pageMargins left="0" right="0" top="0" bottom="0" header="0.22" footer="0.5"/>
  <pageSetup scale="81" orientation="landscape" horizontalDpi="4294967292" verticalDpi="4294967292"/>
  <rowBreaks count="1" manualBreakCount="1">
    <brk id="20" max="16383" man="1"/>
  </rowBreaks>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15C5F-03BA-7843-AE93-8104C40D7AF1}">
  <sheetPr>
    <tabColor theme="6" tint="-0.249977111117893"/>
  </sheetPr>
  <dimension ref="A1:AK126"/>
  <sheetViews>
    <sheetView view="pageLayout" topLeftCell="A2" zoomScaleNormal="125" workbookViewId="0">
      <selection activeCell="C5" sqref="C5"/>
    </sheetView>
  </sheetViews>
  <sheetFormatPr baseColWidth="10" defaultColWidth="11" defaultRowHeight="16"/>
  <cols>
    <col min="1" max="1" width="2.6640625" style="82" customWidth="1"/>
    <col min="2" max="2" width="3.5" style="82" customWidth="1"/>
    <col min="3" max="9" width="20.1640625" style="82" customWidth="1"/>
    <col min="10" max="10" width="2.5" style="82" customWidth="1"/>
    <col min="11" max="11" width="1.1640625" style="82" customWidth="1"/>
    <col min="12" max="12" width="6.33203125" style="82" customWidth="1"/>
    <col min="13" max="13" width="2.6640625" style="82" customWidth="1"/>
    <col min="14" max="14" width="4" style="82" customWidth="1"/>
    <col min="15" max="15" width="3.1640625" style="82" customWidth="1"/>
    <col min="16" max="16" width="5.1640625" style="82" customWidth="1"/>
    <col min="17" max="17" width="2.33203125" style="82" customWidth="1"/>
    <col min="18" max="18" width="4.83203125" style="82" customWidth="1"/>
    <col min="19" max="19" width="2.6640625" style="82" customWidth="1"/>
    <col min="20" max="20" width="4.83203125" style="82" customWidth="1"/>
    <col min="21" max="21" width="1.1640625" style="82" customWidth="1"/>
    <col min="22" max="22" width="14.6640625" style="82" customWidth="1"/>
    <col min="23" max="23" width="2.6640625" style="82" customWidth="1"/>
    <col min="24" max="24" width="4.83203125" style="82" customWidth="1"/>
    <col min="25" max="25" width="2.6640625" style="82" customWidth="1"/>
    <col min="26" max="26" width="4.83203125" style="82" customWidth="1"/>
    <col min="27" max="27" width="2.6640625" style="82" customWidth="1"/>
    <col min="28" max="28" width="4.83203125" style="82" customWidth="1"/>
    <col min="29" max="29" width="2.6640625" style="82" customWidth="1"/>
    <col min="30" max="30" width="4.83203125" style="82" customWidth="1"/>
    <col min="31" max="31" width="2.1640625" style="82" customWidth="1"/>
    <col min="32" max="32" width="15.1640625" style="82" customWidth="1"/>
    <col min="33" max="16384" width="11" style="82"/>
  </cols>
  <sheetData>
    <row r="1" spans="1:37" ht="39" customHeight="1">
      <c r="A1" s="78"/>
      <c r="B1" s="78"/>
      <c r="C1" s="179" t="s">
        <v>206</v>
      </c>
      <c r="D1" s="179"/>
      <c r="E1" s="180" t="str">
        <f>Survey!C9&amp;" "&amp;Survey!C10</f>
        <v xml:space="preserve"> </v>
      </c>
      <c r="F1" s="180"/>
      <c r="G1" s="180"/>
      <c r="H1" s="78"/>
      <c r="I1" s="119" t="s">
        <v>212</v>
      </c>
      <c r="J1" s="78"/>
      <c r="K1"/>
      <c r="L1"/>
      <c r="M1"/>
      <c r="N1"/>
      <c r="O1"/>
      <c r="P1"/>
      <c r="Q1"/>
      <c r="R1"/>
      <c r="S1"/>
      <c r="T1"/>
      <c r="U1"/>
      <c r="V1"/>
      <c r="W1"/>
      <c r="X1"/>
      <c r="Y1"/>
      <c r="Z1"/>
      <c r="AA1"/>
      <c r="AB1"/>
      <c r="AC1"/>
      <c r="AD1"/>
      <c r="AE1"/>
      <c r="AF1"/>
      <c r="AG1"/>
      <c r="AH1"/>
      <c r="AI1"/>
      <c r="AJ1"/>
      <c r="AK1"/>
    </row>
    <row r="2" spans="1:37" ht="30" customHeight="1" thickBot="1">
      <c r="A2" s="78"/>
      <c r="B2" s="78"/>
      <c r="C2" s="83" t="s">
        <v>157</v>
      </c>
      <c r="D2" s="83" t="s">
        <v>158</v>
      </c>
      <c r="E2" s="83" t="s">
        <v>159</v>
      </c>
      <c r="F2" s="83" t="s">
        <v>162</v>
      </c>
      <c r="G2" s="83" t="s">
        <v>163</v>
      </c>
      <c r="H2" s="83" t="s">
        <v>164</v>
      </c>
      <c r="I2" s="83" t="s">
        <v>213</v>
      </c>
      <c r="J2" s="78"/>
      <c r="K2"/>
      <c r="L2"/>
      <c r="M2"/>
      <c r="N2"/>
      <c r="O2"/>
      <c r="P2"/>
      <c r="Q2"/>
      <c r="R2"/>
      <c r="S2"/>
      <c r="T2"/>
      <c r="U2"/>
      <c r="V2"/>
      <c r="W2"/>
      <c r="X2"/>
      <c r="Y2"/>
      <c r="Z2"/>
      <c r="AA2"/>
      <c r="AB2"/>
      <c r="AC2"/>
      <c r="AD2"/>
      <c r="AE2"/>
      <c r="AF2"/>
      <c r="AG2"/>
      <c r="AH2"/>
      <c r="AI2"/>
      <c r="AJ2"/>
      <c r="AK2"/>
    </row>
    <row r="3" spans="1:37" ht="34" customHeight="1">
      <c r="A3" s="172" t="s">
        <v>131</v>
      </c>
      <c r="B3" s="84" t="s">
        <v>141</v>
      </c>
      <c r="C3" s="122" t="s">
        <v>143</v>
      </c>
      <c r="D3" s="123" t="s">
        <v>143</v>
      </c>
      <c r="E3" s="123" t="s">
        <v>145</v>
      </c>
      <c r="F3" s="123" t="s">
        <v>145</v>
      </c>
      <c r="G3" s="123" t="s">
        <v>146</v>
      </c>
      <c r="H3" s="123" t="s">
        <v>146</v>
      </c>
      <c r="I3" s="85" t="s">
        <v>148</v>
      </c>
      <c r="J3" s="78"/>
      <c r="K3"/>
      <c r="L3"/>
      <c r="M3"/>
      <c r="N3"/>
      <c r="O3"/>
      <c r="P3"/>
      <c r="Q3"/>
      <c r="R3"/>
      <c r="S3"/>
      <c r="T3"/>
      <c r="U3"/>
      <c r="V3"/>
      <c r="W3"/>
      <c r="X3"/>
      <c r="Y3"/>
      <c r="Z3"/>
      <c r="AA3"/>
      <c r="AB3"/>
      <c r="AC3"/>
      <c r="AD3"/>
      <c r="AE3"/>
      <c r="AF3"/>
      <c r="AG3"/>
      <c r="AH3"/>
      <c r="AI3"/>
      <c r="AJ3"/>
      <c r="AK3"/>
    </row>
    <row r="4" spans="1:37" ht="34" customHeight="1">
      <c r="A4" s="173"/>
      <c r="B4" s="84" t="s">
        <v>142</v>
      </c>
      <c r="C4" s="92" t="s">
        <v>144</v>
      </c>
      <c r="D4" s="94" t="s">
        <v>144</v>
      </c>
      <c r="E4" s="94" t="s">
        <v>144</v>
      </c>
      <c r="F4" s="94" t="s">
        <v>144</v>
      </c>
      <c r="G4" s="94" t="s">
        <v>144</v>
      </c>
      <c r="H4" s="94" t="s">
        <v>144</v>
      </c>
      <c r="I4" s="86" t="s">
        <v>148</v>
      </c>
      <c r="J4" s="78"/>
      <c r="K4"/>
      <c r="L4"/>
      <c r="M4"/>
      <c r="N4"/>
      <c r="O4"/>
      <c r="P4"/>
      <c r="Q4"/>
      <c r="R4"/>
      <c r="S4"/>
      <c r="T4"/>
      <c r="U4"/>
      <c r="V4"/>
      <c r="W4"/>
      <c r="X4"/>
      <c r="Y4"/>
      <c r="Z4"/>
      <c r="AA4"/>
      <c r="AB4"/>
      <c r="AC4"/>
      <c r="AD4"/>
      <c r="AE4"/>
      <c r="AF4"/>
      <c r="AG4"/>
      <c r="AH4"/>
      <c r="AI4"/>
      <c r="AJ4"/>
      <c r="AK4"/>
    </row>
    <row r="5" spans="1:37" ht="43" customHeight="1" thickBot="1">
      <c r="A5" s="174"/>
      <c r="B5" s="84" t="s">
        <v>132</v>
      </c>
      <c r="C5" s="121" t="s">
        <v>149</v>
      </c>
      <c r="D5" s="89"/>
      <c r="E5" s="89"/>
      <c r="F5" s="89"/>
      <c r="G5" s="89"/>
      <c r="H5" s="89"/>
      <c r="I5" s="87"/>
      <c r="J5" s="78"/>
      <c r="K5"/>
      <c r="L5"/>
      <c r="M5"/>
      <c r="N5"/>
      <c r="O5"/>
      <c r="P5"/>
      <c r="Q5"/>
      <c r="R5"/>
      <c r="S5"/>
      <c r="T5"/>
      <c r="U5"/>
      <c r="V5"/>
      <c r="W5"/>
      <c r="X5"/>
      <c r="Y5"/>
      <c r="Z5"/>
      <c r="AA5"/>
      <c r="AB5"/>
      <c r="AC5"/>
      <c r="AD5"/>
      <c r="AE5"/>
      <c r="AF5"/>
      <c r="AG5"/>
      <c r="AH5"/>
      <c r="AI5"/>
      <c r="AJ5"/>
      <c r="AK5"/>
    </row>
    <row r="6" spans="1:37" ht="19" customHeight="1" thickTop="1" thickBot="1">
      <c r="A6" s="78"/>
      <c r="B6" s="78"/>
      <c r="C6" s="83" t="s">
        <v>165</v>
      </c>
      <c r="D6" s="83" t="s">
        <v>166</v>
      </c>
      <c r="E6" s="83" t="s">
        <v>167</v>
      </c>
      <c r="F6" s="83" t="s">
        <v>168</v>
      </c>
      <c r="G6" s="83" t="s">
        <v>169</v>
      </c>
      <c r="H6" s="83" t="s">
        <v>170</v>
      </c>
      <c r="I6" s="83" t="s">
        <v>214</v>
      </c>
      <c r="J6" s="78"/>
      <c r="K6"/>
      <c r="L6"/>
      <c r="M6"/>
      <c r="N6"/>
      <c r="O6"/>
      <c r="P6"/>
      <c r="Q6"/>
      <c r="R6"/>
      <c r="S6"/>
      <c r="T6"/>
      <c r="U6"/>
      <c r="V6"/>
      <c r="W6"/>
      <c r="X6"/>
      <c r="Y6"/>
      <c r="Z6"/>
      <c r="AA6"/>
      <c r="AB6"/>
      <c r="AC6"/>
      <c r="AD6"/>
      <c r="AE6"/>
      <c r="AF6"/>
      <c r="AG6"/>
      <c r="AH6"/>
      <c r="AI6"/>
      <c r="AJ6"/>
      <c r="AK6"/>
    </row>
    <row r="7" spans="1:37" ht="34" customHeight="1">
      <c r="A7" s="172" t="s">
        <v>133</v>
      </c>
      <c r="B7" s="84" t="s">
        <v>141</v>
      </c>
      <c r="C7" s="122" t="s">
        <v>153</v>
      </c>
      <c r="D7" s="123" t="s">
        <v>153</v>
      </c>
      <c r="E7" s="123" t="s">
        <v>220</v>
      </c>
      <c r="F7" s="123" t="s">
        <v>220</v>
      </c>
      <c r="G7" s="123" t="s">
        <v>221</v>
      </c>
      <c r="H7" s="123" t="s">
        <v>221</v>
      </c>
      <c r="I7" s="85" t="s">
        <v>148</v>
      </c>
      <c r="J7" s="78"/>
      <c r="K7"/>
      <c r="L7"/>
      <c r="M7"/>
      <c r="N7"/>
      <c r="O7"/>
      <c r="P7"/>
      <c r="Q7"/>
      <c r="R7"/>
      <c r="S7"/>
      <c r="T7"/>
      <c r="U7"/>
      <c r="V7"/>
      <c r="W7"/>
      <c r="X7"/>
      <c r="Y7"/>
      <c r="Z7"/>
      <c r="AA7"/>
      <c r="AB7"/>
      <c r="AC7"/>
      <c r="AD7"/>
      <c r="AE7"/>
      <c r="AF7"/>
      <c r="AG7"/>
      <c r="AH7"/>
      <c r="AI7"/>
      <c r="AJ7"/>
      <c r="AK7"/>
    </row>
    <row r="8" spans="1:37" ht="34" customHeight="1">
      <c r="A8" s="173"/>
      <c r="B8" s="84" t="s">
        <v>142</v>
      </c>
      <c r="C8" s="92" t="s">
        <v>156</v>
      </c>
      <c r="D8" s="94" t="s">
        <v>156</v>
      </c>
      <c r="E8" s="94" t="s">
        <v>156</v>
      </c>
      <c r="F8" s="94" t="s">
        <v>156</v>
      </c>
      <c r="G8" s="94" t="s">
        <v>156</v>
      </c>
      <c r="H8" s="94" t="s">
        <v>156</v>
      </c>
      <c r="I8" s="86" t="s">
        <v>148</v>
      </c>
      <c r="J8" s="78"/>
      <c r="K8"/>
      <c r="L8"/>
      <c r="M8"/>
      <c r="N8"/>
      <c r="O8"/>
      <c r="P8"/>
      <c r="Q8"/>
      <c r="R8"/>
      <c r="S8"/>
      <c r="T8"/>
      <c r="U8"/>
      <c r="V8"/>
      <c r="W8"/>
      <c r="X8"/>
      <c r="Y8"/>
      <c r="Z8"/>
      <c r="AA8"/>
      <c r="AB8"/>
      <c r="AC8"/>
      <c r="AD8"/>
      <c r="AE8"/>
      <c r="AF8"/>
      <c r="AG8"/>
      <c r="AH8"/>
      <c r="AI8"/>
      <c r="AJ8"/>
      <c r="AK8"/>
    </row>
    <row r="9" spans="1:37" ht="43" customHeight="1" thickBot="1">
      <c r="A9" s="174"/>
      <c r="B9" s="84" t="s">
        <v>132</v>
      </c>
      <c r="C9" s="121" t="s">
        <v>150</v>
      </c>
      <c r="D9" s="89"/>
      <c r="E9" s="89"/>
      <c r="F9" s="89"/>
      <c r="G9" s="89"/>
      <c r="H9" s="89"/>
      <c r="I9" s="87"/>
      <c r="J9" s="78"/>
      <c r="K9"/>
      <c r="L9"/>
      <c r="M9"/>
      <c r="N9"/>
      <c r="O9"/>
      <c r="P9"/>
      <c r="Q9"/>
      <c r="R9"/>
      <c r="S9"/>
      <c r="T9"/>
      <c r="U9"/>
      <c r="V9"/>
      <c r="W9"/>
      <c r="X9"/>
      <c r="Y9"/>
      <c r="Z9"/>
      <c r="AA9"/>
      <c r="AB9"/>
      <c r="AC9"/>
      <c r="AD9"/>
      <c r="AE9"/>
      <c r="AF9"/>
      <c r="AG9"/>
      <c r="AH9"/>
      <c r="AI9"/>
      <c r="AJ9"/>
      <c r="AK9"/>
    </row>
    <row r="10" spans="1:37" ht="19" customHeight="1" thickTop="1" thickBot="1">
      <c r="A10" s="78"/>
      <c r="B10" s="78"/>
      <c r="C10" s="83" t="s">
        <v>171</v>
      </c>
      <c r="D10" s="83" t="s">
        <v>172</v>
      </c>
      <c r="E10" s="83" t="s">
        <v>173</v>
      </c>
      <c r="F10" s="83" t="s">
        <v>174</v>
      </c>
      <c r="G10" s="83" t="s">
        <v>175</v>
      </c>
      <c r="H10" s="83" t="s">
        <v>176</v>
      </c>
      <c r="I10" s="83" t="s">
        <v>215</v>
      </c>
      <c r="J10" s="78"/>
      <c r="K10"/>
      <c r="L10"/>
      <c r="M10"/>
      <c r="N10"/>
      <c r="O10"/>
      <c r="P10"/>
      <c r="Q10"/>
      <c r="R10"/>
      <c r="S10"/>
      <c r="T10"/>
      <c r="U10"/>
      <c r="V10"/>
      <c r="W10"/>
      <c r="X10"/>
      <c r="Y10"/>
      <c r="Z10"/>
      <c r="AA10"/>
      <c r="AB10"/>
      <c r="AC10"/>
      <c r="AD10"/>
      <c r="AE10"/>
      <c r="AF10"/>
      <c r="AG10"/>
      <c r="AH10"/>
      <c r="AI10"/>
      <c r="AJ10"/>
      <c r="AK10"/>
    </row>
    <row r="11" spans="1:37" ht="34" customHeight="1">
      <c r="A11" s="172" t="s">
        <v>134</v>
      </c>
      <c r="B11" s="84" t="s">
        <v>141</v>
      </c>
      <c r="C11" s="122" t="s">
        <v>154</v>
      </c>
      <c r="D11" s="123" t="s">
        <v>154</v>
      </c>
      <c r="E11" s="123" t="s">
        <v>155</v>
      </c>
      <c r="F11" s="123" t="s">
        <v>155</v>
      </c>
      <c r="G11" s="123" t="s">
        <v>222</v>
      </c>
      <c r="H11" s="123" t="s">
        <v>223</v>
      </c>
      <c r="I11" s="85" t="s">
        <v>148</v>
      </c>
      <c r="J11" s="78"/>
      <c r="K11"/>
      <c r="L11"/>
      <c r="M11"/>
      <c r="N11"/>
      <c r="O11"/>
      <c r="P11"/>
      <c r="Q11"/>
      <c r="R11"/>
      <c r="S11"/>
      <c r="T11"/>
      <c r="U11"/>
      <c r="V11"/>
      <c r="W11"/>
      <c r="X11"/>
      <c r="Y11"/>
      <c r="Z11"/>
      <c r="AA11"/>
      <c r="AB11"/>
      <c r="AC11"/>
      <c r="AD11"/>
      <c r="AE11"/>
      <c r="AF11"/>
      <c r="AG11"/>
      <c r="AH11"/>
      <c r="AI11"/>
      <c r="AJ11"/>
      <c r="AK11"/>
    </row>
    <row r="12" spans="1:37" ht="34" customHeight="1">
      <c r="A12" s="173"/>
      <c r="B12" s="84" t="s">
        <v>142</v>
      </c>
      <c r="C12" s="92" t="s">
        <v>160</v>
      </c>
      <c r="D12" s="115" t="s">
        <v>160</v>
      </c>
      <c r="E12" s="94" t="s">
        <v>160</v>
      </c>
      <c r="F12" s="94" t="s">
        <v>160</v>
      </c>
      <c r="G12" s="94" t="s">
        <v>160</v>
      </c>
      <c r="H12" s="94" t="s">
        <v>160</v>
      </c>
      <c r="I12" s="86" t="s">
        <v>148</v>
      </c>
      <c r="J12" s="78"/>
      <c r="K12"/>
      <c r="L12"/>
      <c r="M12"/>
      <c r="N12"/>
      <c r="O12"/>
      <c r="P12"/>
      <c r="Q12"/>
      <c r="R12"/>
      <c r="S12"/>
      <c r="T12"/>
      <c r="U12"/>
      <c r="V12"/>
      <c r="W12"/>
      <c r="X12"/>
      <c r="Y12"/>
      <c r="Z12"/>
      <c r="AA12"/>
      <c r="AB12"/>
      <c r="AC12"/>
      <c r="AD12"/>
      <c r="AE12"/>
      <c r="AF12"/>
      <c r="AG12"/>
      <c r="AH12"/>
      <c r="AI12"/>
      <c r="AJ12"/>
      <c r="AK12"/>
    </row>
    <row r="13" spans="1:37" ht="43" customHeight="1" thickBot="1">
      <c r="A13" s="174"/>
      <c r="B13" s="84" t="s">
        <v>132</v>
      </c>
      <c r="C13" s="121" t="s">
        <v>151</v>
      </c>
      <c r="D13" s="89"/>
      <c r="E13" s="89"/>
      <c r="F13" s="89"/>
      <c r="G13" s="89"/>
      <c r="H13" s="89"/>
      <c r="I13" s="87"/>
      <c r="J13" s="78"/>
      <c r="K13"/>
      <c r="L13"/>
      <c r="M13"/>
      <c r="N13"/>
      <c r="O13"/>
      <c r="P13"/>
      <c r="Q13"/>
      <c r="R13"/>
      <c r="S13"/>
      <c r="T13"/>
      <c r="U13"/>
      <c r="V13"/>
      <c r="W13"/>
      <c r="X13"/>
      <c r="Y13"/>
      <c r="Z13"/>
      <c r="AA13"/>
      <c r="AB13"/>
      <c r="AC13"/>
      <c r="AD13"/>
      <c r="AE13"/>
      <c r="AF13"/>
      <c r="AG13"/>
      <c r="AH13"/>
      <c r="AI13"/>
      <c r="AJ13"/>
      <c r="AK13"/>
    </row>
    <row r="14" spans="1:37" ht="19" customHeight="1" thickTop="1" thickBot="1">
      <c r="A14" s="78"/>
      <c r="B14" s="78"/>
      <c r="C14" s="83" t="s">
        <v>177</v>
      </c>
      <c r="D14" s="83" t="s">
        <v>178</v>
      </c>
      <c r="E14" s="83" t="s">
        <v>179</v>
      </c>
      <c r="F14" s="83" t="s">
        <v>180</v>
      </c>
      <c r="G14" s="83" t="s">
        <v>181</v>
      </c>
      <c r="H14" s="83" t="s">
        <v>182</v>
      </c>
      <c r="I14" s="83" t="s">
        <v>216</v>
      </c>
      <c r="J14" s="78"/>
      <c r="K14"/>
      <c r="L14"/>
      <c r="M14"/>
      <c r="N14"/>
      <c r="O14"/>
      <c r="P14"/>
      <c r="Q14"/>
      <c r="R14"/>
      <c r="S14"/>
      <c r="T14"/>
      <c r="U14"/>
      <c r="V14"/>
      <c r="W14"/>
      <c r="X14"/>
      <c r="Y14"/>
      <c r="Z14"/>
      <c r="AA14"/>
      <c r="AB14"/>
      <c r="AC14"/>
      <c r="AD14"/>
      <c r="AE14"/>
      <c r="AF14"/>
      <c r="AG14"/>
      <c r="AH14"/>
      <c r="AI14"/>
      <c r="AJ14"/>
      <c r="AK14"/>
    </row>
    <row r="15" spans="1:37" ht="34" customHeight="1">
      <c r="A15" s="172" t="s">
        <v>135</v>
      </c>
      <c r="B15" s="84" t="s">
        <v>141</v>
      </c>
      <c r="C15" s="122" t="s">
        <v>224</v>
      </c>
      <c r="D15" s="123" t="s">
        <v>224</v>
      </c>
      <c r="E15" s="123" t="s">
        <v>225</v>
      </c>
      <c r="F15" s="123" t="s">
        <v>225</v>
      </c>
      <c r="G15" s="123" t="s">
        <v>226</v>
      </c>
      <c r="H15" s="91" t="s">
        <v>219</v>
      </c>
      <c r="I15" s="85" t="s">
        <v>148</v>
      </c>
      <c r="J15" s="78"/>
      <c r="K15"/>
      <c r="L15"/>
      <c r="M15"/>
      <c r="N15"/>
      <c r="O15"/>
      <c r="P15"/>
      <c r="Q15"/>
      <c r="R15"/>
      <c r="S15"/>
      <c r="T15"/>
      <c r="U15"/>
      <c r="V15"/>
      <c r="W15"/>
      <c r="X15"/>
      <c r="Y15"/>
      <c r="Z15"/>
      <c r="AA15"/>
      <c r="AB15"/>
      <c r="AC15"/>
      <c r="AD15"/>
      <c r="AE15"/>
      <c r="AF15"/>
      <c r="AG15"/>
      <c r="AH15"/>
      <c r="AI15"/>
      <c r="AJ15"/>
      <c r="AK15"/>
    </row>
    <row r="16" spans="1:37" ht="34" customHeight="1">
      <c r="A16" s="173"/>
      <c r="B16" s="84" t="s">
        <v>142</v>
      </c>
      <c r="C16" s="92" t="s">
        <v>161</v>
      </c>
      <c r="D16" s="94" t="s">
        <v>161</v>
      </c>
      <c r="E16" s="94" t="s">
        <v>161</v>
      </c>
      <c r="F16" s="94" t="s">
        <v>161</v>
      </c>
      <c r="G16" s="94" t="s">
        <v>161</v>
      </c>
      <c r="H16" s="94" t="s">
        <v>161</v>
      </c>
      <c r="I16" s="86" t="s">
        <v>148</v>
      </c>
      <c r="J16" s="78"/>
      <c r="K16"/>
      <c r="L16"/>
      <c r="M16"/>
      <c r="N16"/>
      <c r="O16"/>
      <c r="P16"/>
      <c r="Q16"/>
      <c r="R16"/>
      <c r="S16"/>
      <c r="T16"/>
      <c r="U16"/>
      <c r="V16"/>
      <c r="W16"/>
      <c r="X16"/>
      <c r="Y16"/>
      <c r="Z16"/>
      <c r="AA16"/>
      <c r="AB16"/>
      <c r="AC16"/>
      <c r="AD16"/>
      <c r="AE16"/>
      <c r="AF16"/>
      <c r="AG16"/>
      <c r="AH16"/>
      <c r="AI16"/>
      <c r="AJ16"/>
      <c r="AK16"/>
    </row>
    <row r="17" spans="1:37" ht="43" customHeight="1" thickBot="1">
      <c r="A17" s="174"/>
      <c r="B17" s="84" t="s">
        <v>132</v>
      </c>
      <c r="C17" s="121" t="s">
        <v>152</v>
      </c>
      <c r="D17" s="89"/>
      <c r="E17" s="89"/>
      <c r="F17" s="89"/>
      <c r="G17" s="89"/>
      <c r="H17" s="89"/>
      <c r="I17" s="87"/>
      <c r="J17" s="78"/>
      <c r="K17"/>
      <c r="L17"/>
      <c r="M17"/>
      <c r="N17"/>
      <c r="O17"/>
      <c r="P17"/>
      <c r="Q17"/>
      <c r="R17"/>
      <c r="S17"/>
      <c r="T17"/>
      <c r="U17"/>
      <c r="V17"/>
      <c r="W17"/>
      <c r="X17"/>
      <c r="Y17"/>
      <c r="Z17"/>
      <c r="AA17"/>
      <c r="AB17"/>
      <c r="AC17"/>
      <c r="AD17"/>
      <c r="AE17"/>
      <c r="AF17"/>
      <c r="AG17"/>
      <c r="AH17"/>
      <c r="AI17"/>
      <c r="AJ17"/>
      <c r="AK17"/>
    </row>
    <row r="18" spans="1:37" customFormat="1" ht="18" customHeight="1" thickTop="1">
      <c r="A18" s="59"/>
      <c r="B18" s="59"/>
      <c r="C18" s="59"/>
      <c r="D18" s="59"/>
      <c r="E18" s="59"/>
      <c r="F18" s="59"/>
      <c r="G18" s="59"/>
      <c r="H18" s="59"/>
      <c r="I18" s="59"/>
      <c r="J18" s="59"/>
    </row>
    <row r="19" spans="1:37" customFormat="1" ht="24" customHeight="1">
      <c r="A19" s="59"/>
      <c r="B19" s="59"/>
      <c r="C19" s="175" t="s">
        <v>217</v>
      </c>
      <c r="D19" s="175"/>
      <c r="E19" s="176" t="s">
        <v>218</v>
      </c>
      <c r="F19" s="176"/>
      <c r="G19" s="176"/>
      <c r="H19" s="177" t="s">
        <v>82</v>
      </c>
      <c r="I19" s="177"/>
      <c r="J19" s="59"/>
    </row>
    <row r="20" spans="1:37" customFormat="1" ht="24" customHeight="1">
      <c r="A20" s="59"/>
      <c r="B20" s="59"/>
      <c r="C20" s="175"/>
      <c r="D20" s="175"/>
      <c r="E20" s="178"/>
      <c r="F20" s="178"/>
      <c r="G20" s="178"/>
      <c r="H20" s="120"/>
      <c r="I20" s="120"/>
      <c r="J20" s="59"/>
    </row>
    <row r="21" spans="1:37" customFormat="1" ht="18" customHeight="1">
      <c r="C21" s="82"/>
    </row>
    <row r="22" spans="1:37" customFormat="1" ht="18" customHeight="1">
      <c r="C22" s="82"/>
    </row>
    <row r="23" spans="1:37" customFormat="1" ht="18" customHeight="1">
      <c r="C23" s="82"/>
    </row>
    <row r="24" spans="1:37" customFormat="1" ht="18" customHeight="1"/>
    <row r="25" spans="1:37" customFormat="1" ht="18" customHeight="1"/>
    <row r="26" spans="1:37" customFormat="1" ht="18" customHeight="1"/>
    <row r="27" spans="1:37" customFormat="1" ht="18" customHeight="1"/>
    <row r="28" spans="1:37" customFormat="1" ht="18" customHeight="1"/>
    <row r="29" spans="1:37" customFormat="1" ht="14" customHeight="1"/>
    <row r="30" spans="1:37" customFormat="1" ht="14" customHeight="1"/>
    <row r="31" spans="1:37" customFormat="1" ht="14" customHeight="1">
      <c r="C31" s="3"/>
      <c r="D31" s="112"/>
      <c r="E31" s="112"/>
      <c r="F31" s="112"/>
      <c r="H31" s="71"/>
    </row>
    <row r="32" spans="1:37" customFormat="1" ht="14" customHeight="1">
      <c r="C32" s="113"/>
      <c r="D32" s="3"/>
      <c r="E32" s="3"/>
      <c r="F32" s="3"/>
      <c r="H32" s="71"/>
    </row>
    <row r="33" spans="3:8" customFormat="1" ht="14" customHeight="1">
      <c r="C33" s="3"/>
      <c r="D33" s="3"/>
      <c r="E33" s="3"/>
      <c r="F33" s="3"/>
      <c r="H33" s="88"/>
    </row>
    <row r="34" spans="3:8" customFormat="1" ht="14" customHeight="1">
      <c r="C34" s="3"/>
      <c r="D34" s="3"/>
      <c r="E34" s="3"/>
      <c r="F34" s="3"/>
      <c r="H34" s="88"/>
    </row>
    <row r="35" spans="3:8" customFormat="1" ht="14" customHeight="1">
      <c r="C35" s="3"/>
      <c r="D35" s="113"/>
      <c r="E35" s="3"/>
      <c r="F35" s="3"/>
    </row>
    <row r="36" spans="3:8" customFormat="1" ht="14" customHeight="1">
      <c r="C36" s="3"/>
      <c r="D36" s="113"/>
      <c r="E36" s="3"/>
      <c r="F36" s="3"/>
    </row>
    <row r="37" spans="3:8" customFormat="1" ht="14" customHeight="1">
      <c r="C37" s="3"/>
      <c r="D37" s="3"/>
      <c r="E37" s="3"/>
      <c r="F37" s="3"/>
    </row>
    <row r="38" spans="3:8" customFormat="1" ht="14" customHeight="1">
      <c r="C38" s="3"/>
      <c r="D38" s="3"/>
      <c r="E38" s="3"/>
      <c r="F38" s="3"/>
    </row>
    <row r="39" spans="3:8" customFormat="1" ht="14" customHeight="1">
      <c r="C39" s="3"/>
      <c r="D39" s="3"/>
      <c r="E39" s="3"/>
      <c r="F39" s="3"/>
    </row>
    <row r="40" spans="3:8" customFormat="1" ht="14" customHeight="1">
      <c r="C40" s="3"/>
      <c r="D40" s="112"/>
      <c r="E40" s="72"/>
      <c r="F40" s="72"/>
    </row>
    <row r="41" spans="3:8" customFormat="1" ht="14" customHeight="1">
      <c r="C41" s="3"/>
      <c r="D41" s="3"/>
      <c r="E41" s="113"/>
      <c r="F41" s="3"/>
    </row>
    <row r="42" spans="3:8" customFormat="1" ht="14" customHeight="1">
      <c r="C42" s="3"/>
      <c r="D42" s="3"/>
      <c r="E42" s="3"/>
      <c r="F42" s="3"/>
    </row>
    <row r="43" spans="3:8" customFormat="1" ht="14" customHeight="1">
      <c r="C43" s="3"/>
      <c r="D43" s="3"/>
      <c r="E43" s="113"/>
      <c r="F43" s="3"/>
    </row>
    <row r="44" spans="3:8" customFormat="1" ht="14" customHeight="1">
      <c r="C44" s="3"/>
      <c r="D44" s="3"/>
      <c r="E44" s="113"/>
      <c r="F44" s="113"/>
    </row>
    <row r="45" spans="3:8" customFormat="1" ht="14" customHeight="1">
      <c r="C45" s="3"/>
      <c r="D45" s="3"/>
      <c r="E45" s="113"/>
      <c r="F45" s="3"/>
    </row>
    <row r="46" spans="3:8" customFormat="1" ht="14" customHeight="1">
      <c r="C46" s="3"/>
      <c r="D46" s="3"/>
      <c r="E46" s="3"/>
      <c r="F46" s="3"/>
    </row>
    <row r="47" spans="3:8" customFormat="1" ht="14" customHeight="1"/>
    <row r="48" spans="3:8" customFormat="1" ht="14" customHeight="1"/>
    <row r="49" spans="3:8" customFormat="1" ht="14" customHeight="1"/>
    <row r="50" spans="3:8" customFormat="1" ht="14" customHeight="1"/>
    <row r="51" spans="3:8" customFormat="1" ht="13" customHeight="1"/>
    <row r="52" spans="3:8" customFormat="1" ht="13" customHeight="1">
      <c r="C52" s="3"/>
      <c r="D52" s="3"/>
      <c r="E52" s="3"/>
      <c r="F52" s="3"/>
      <c r="G52" s="3"/>
      <c r="H52" s="3"/>
    </row>
    <row r="53" spans="3:8" customFormat="1" ht="13" customHeight="1">
      <c r="C53" s="3"/>
      <c r="D53" s="3"/>
      <c r="E53" s="3"/>
      <c r="F53" s="3"/>
      <c r="G53" s="72"/>
      <c r="H53" s="3"/>
    </row>
    <row r="54" spans="3:8" customFormat="1" ht="13" customHeight="1">
      <c r="C54" s="3"/>
      <c r="D54" s="3"/>
      <c r="E54" s="3"/>
      <c r="F54" s="113"/>
      <c r="G54" s="3"/>
      <c r="H54" s="3"/>
    </row>
    <row r="55" spans="3:8" customFormat="1" ht="13" customHeight="1">
      <c r="C55" s="3"/>
      <c r="D55" s="3"/>
      <c r="E55" s="3"/>
      <c r="F55" s="113"/>
      <c r="G55" s="3"/>
      <c r="H55" s="3"/>
    </row>
    <row r="56" spans="3:8" customFormat="1" ht="13" customHeight="1">
      <c r="C56" s="3"/>
      <c r="D56" s="3"/>
      <c r="E56" s="113"/>
      <c r="F56" s="113"/>
      <c r="G56" s="3"/>
      <c r="H56" s="3"/>
    </row>
    <row r="57" spans="3:8" customFormat="1" ht="13" customHeight="1">
      <c r="C57" s="3"/>
      <c r="D57" s="3"/>
      <c r="E57" s="113"/>
      <c r="F57" s="113"/>
      <c r="G57" s="3"/>
      <c r="H57" s="3"/>
    </row>
    <row r="58" spans="3:8" customFormat="1" ht="13" customHeight="1">
      <c r="C58" s="3"/>
      <c r="D58" s="3"/>
      <c r="E58" s="3"/>
      <c r="F58" s="3"/>
      <c r="G58" s="3"/>
      <c r="H58" s="3"/>
    </row>
    <row r="59" spans="3:8" customFormat="1" ht="13" customHeight="1">
      <c r="C59" s="3"/>
      <c r="D59" s="3"/>
      <c r="E59" s="3"/>
      <c r="F59" s="3"/>
      <c r="G59" s="3"/>
      <c r="H59" s="3"/>
    </row>
    <row r="60" spans="3:8" customFormat="1" ht="13" customHeight="1">
      <c r="C60" s="3"/>
      <c r="D60" s="3"/>
      <c r="E60" s="72"/>
      <c r="F60" s="3"/>
      <c r="G60" s="3"/>
      <c r="H60" s="3"/>
    </row>
    <row r="61" spans="3:8" customFormat="1" ht="13" customHeight="1">
      <c r="C61" s="3"/>
      <c r="D61" s="3"/>
      <c r="E61" s="114"/>
      <c r="F61" s="3"/>
      <c r="G61" s="3"/>
      <c r="H61" s="3"/>
    </row>
    <row r="62" spans="3:8" customFormat="1" ht="13" customHeight="1">
      <c r="C62" s="3"/>
      <c r="D62" s="3"/>
      <c r="E62" s="113"/>
      <c r="F62" s="3"/>
      <c r="G62" s="3"/>
      <c r="H62" s="3"/>
    </row>
    <row r="63" spans="3:8" customFormat="1" ht="13" customHeight="1">
      <c r="C63" s="3"/>
      <c r="D63" s="3"/>
      <c r="E63" s="113"/>
      <c r="F63" s="3"/>
      <c r="G63" s="3"/>
      <c r="H63" s="3"/>
    </row>
    <row r="64" spans="3:8" customFormat="1" ht="13" customHeight="1">
      <c r="C64" s="3"/>
      <c r="D64" s="3"/>
      <c r="E64" s="3"/>
      <c r="F64" s="3"/>
      <c r="G64" s="3"/>
      <c r="H64" s="3"/>
    </row>
    <row r="65" spans="3:8" customFormat="1" ht="13" customHeight="1">
      <c r="C65" s="3"/>
      <c r="D65" s="3"/>
      <c r="E65" s="113"/>
      <c r="F65" s="3"/>
      <c r="G65" s="3"/>
      <c r="H65" s="3"/>
    </row>
    <row r="66" spans="3:8" customFormat="1" ht="13" customHeight="1"/>
    <row r="67" spans="3:8" customFormat="1" ht="13" customHeight="1"/>
    <row r="68" spans="3:8" customFormat="1" ht="13" customHeight="1"/>
    <row r="69" spans="3:8" customFormat="1" ht="13" customHeight="1"/>
    <row r="70" spans="3:8" customFormat="1" ht="13" customHeight="1"/>
    <row r="71" spans="3:8" customFormat="1" ht="13" customHeight="1"/>
    <row r="72" spans="3:8" customFormat="1" ht="13" customHeight="1"/>
    <row r="73" spans="3:8" customFormat="1" ht="13" customHeight="1"/>
    <row r="74" spans="3:8" customFormat="1" ht="13" customHeight="1"/>
    <row r="75" spans="3:8" customFormat="1" ht="13" customHeight="1"/>
    <row r="76" spans="3:8" customFormat="1" ht="13" customHeight="1"/>
    <row r="77" spans="3:8" customFormat="1" ht="13" customHeight="1"/>
    <row r="78" spans="3:8" ht="13" customHeight="1"/>
    <row r="79" spans="3:8" ht="13" customHeight="1"/>
    <row r="80" spans="3:8" ht="13" customHeight="1"/>
    <row r="81" ht="13" customHeight="1"/>
    <row r="82" ht="13" customHeight="1"/>
    <row r="83" ht="5" customHeight="1"/>
    <row r="84" ht="5" customHeight="1"/>
    <row r="85" ht="10" customHeight="1"/>
    <row r="86" ht="10" customHeight="1"/>
    <row r="87" ht="10" customHeight="1"/>
    <row r="88" ht="10" customHeight="1"/>
    <row r="89" ht="10" customHeight="1"/>
    <row r="90" ht="10" customHeight="1"/>
    <row r="91" ht="10" customHeight="1"/>
    <row r="92" ht="10" customHeight="1"/>
    <row r="93" ht="10" customHeight="1"/>
    <row r="94" ht="10" customHeight="1"/>
    <row r="95" ht="10" customHeight="1"/>
    <row r="96" ht="10" customHeight="1"/>
    <row r="97" ht="10" customHeight="1"/>
    <row r="98" ht="10" customHeight="1"/>
    <row r="99" ht="11" customHeight="1"/>
    <row r="100" ht="10" customHeight="1"/>
    <row r="101" ht="10" customHeight="1"/>
    <row r="102" ht="10" customHeight="1"/>
    <row r="103" ht="10" customHeight="1"/>
    <row r="104" ht="10" customHeight="1"/>
    <row r="105" ht="10" customHeight="1"/>
    <row r="106" ht="11" customHeight="1"/>
    <row r="107" ht="12" customHeight="1"/>
    <row r="108" ht="18" customHeight="1"/>
    <row r="109" ht="10" customHeight="1"/>
    <row r="110" ht="10" customHeight="1"/>
    <row r="111" ht="8" customHeight="1"/>
    <row r="121" ht="15" customHeight="1"/>
    <row r="122" ht="15" customHeight="1"/>
    <row r="123" ht="15" customHeight="1"/>
    <row r="124" ht="15" customHeight="1"/>
    <row r="125" ht="15" customHeight="1"/>
    <row r="126" ht="15" customHeight="1"/>
  </sheetData>
  <sheetProtection formatCells="0"/>
  <mergeCells count="10">
    <mergeCell ref="H19:I19"/>
    <mergeCell ref="C1:D1"/>
    <mergeCell ref="E19:G19"/>
    <mergeCell ref="C19:D20"/>
    <mergeCell ref="A11:A13"/>
    <mergeCell ref="A15:A17"/>
    <mergeCell ref="E1:G1"/>
    <mergeCell ref="A3:A5"/>
    <mergeCell ref="A7:A9"/>
    <mergeCell ref="E20:G20"/>
  </mergeCells>
  <phoneticPr fontId="72" type="noConversion"/>
  <dataValidations count="1">
    <dataValidation allowBlank="1" showInputMessage="1" sqref="C1 C2:J17" xr:uid="{D44BF98C-F4F7-F84C-94EE-1788537BE21B}"/>
  </dataValidations>
  <hyperlinks>
    <hyperlink ref="C4" r:id="rId1" display="Meditation" xr:uid="{2335A653-C619-064F-A8C2-0BDBBEC2EBED}"/>
    <hyperlink ref="C5" r:id="rId2" xr:uid="{B1F82566-D503-8F45-8AD0-0EE7B2606859}"/>
    <hyperlink ref="C3" r:id="rId3" xr:uid="{923280F5-1AED-1046-935D-E61DDDC512B9}"/>
    <hyperlink ref="D3" r:id="rId4" xr:uid="{1550A2F0-17C7-6A41-89BD-E675E758F2DB}"/>
    <hyperlink ref="E3" r:id="rId5" xr:uid="{626653BE-B85D-1542-9263-99AEB4EC3A77}"/>
    <hyperlink ref="F3" r:id="rId6" xr:uid="{078E04A4-338C-9043-BA6F-71A4BE9D2BA7}"/>
    <hyperlink ref="G3" r:id="rId7" xr:uid="{DD468186-669F-8D4B-BF4A-50E81F024E5D}"/>
    <hyperlink ref="H3" r:id="rId8" xr:uid="{B854E0F9-3032-4540-BE14-3A15DFAF3DA5}"/>
    <hyperlink ref="C8" r:id="rId9" display="Meditation" xr:uid="{0A00A838-94E6-0545-BFA1-17E161C4F23C}"/>
    <hyperlink ref="C9" r:id="rId10" xr:uid="{CF00407F-C2ED-9647-A7E1-46B02FF1D395}"/>
    <hyperlink ref="C7" r:id="rId11" xr:uid="{DDA972AD-E0E3-BC46-8A0C-05E69BD74A39}"/>
    <hyperlink ref="D7" r:id="rId12" xr:uid="{52082879-8EEE-7D4C-B54B-CBB73A47E2DD}"/>
    <hyperlink ref="C12" r:id="rId13" display="Meditation" xr:uid="{53641913-7134-4C43-9063-6D83975C53BB}"/>
    <hyperlink ref="C13" r:id="rId14" xr:uid="{5B91C5CF-A1B9-E548-BEDA-E0E7E7466BD6}"/>
    <hyperlink ref="C11" r:id="rId15" xr:uid="{DCFECFDE-35F1-DF4D-BECB-9DDDF797F5AD}"/>
    <hyperlink ref="D11" r:id="rId16" xr:uid="{96A5B4D9-8A07-1446-97AF-A60576941BFD}"/>
    <hyperlink ref="C17" r:id="rId17" xr:uid="{57F7842D-3648-284B-8A6B-4A833F99D9F9}"/>
    <hyperlink ref="G7" r:id="rId18" xr:uid="{5803F640-ADA8-1940-A69E-7DC0030B75EE}"/>
    <hyperlink ref="G11" r:id="rId19" xr:uid="{463F9911-6682-1348-9317-BFE0498709EB}"/>
    <hyperlink ref="E15" r:id="rId20" xr:uid="{645CBD40-C5DC-D449-94FD-2BC5B37521ED}"/>
    <hyperlink ref="F15" r:id="rId21" xr:uid="{6B7A3CB9-EAB7-614A-83D1-9840A82FB753}"/>
    <hyperlink ref="G15" r:id="rId22" xr:uid="{A1643773-B8BC-E849-929C-0FA047B09046}"/>
    <hyperlink ref="H15" r:id="rId23" display="Exercise: 360 Degree Breathing" xr:uid="{B6C9E2B0-D80B-5E43-91FB-A6B6F1C15BD7}"/>
    <hyperlink ref="C15" r:id="rId24" display="https://youtu.be/dMvr-auLOlw" xr:uid="{40CE14FE-37D8-1841-9692-5DC952E6C104}"/>
    <hyperlink ref="E19" r:id="rId25" display="Mental Training: Next Steps" xr:uid="{D0DDB20C-A06A-2A4B-9532-467004D21A1D}"/>
    <hyperlink ref="E19:G19" r:id="rId26" display="Click Here for Mental Training Next Steps" xr:uid="{77612C24-8674-9F40-BB77-EE9FDEF5E3D1}"/>
    <hyperlink ref="H11" r:id="rId27" xr:uid="{C5A1A413-7196-EE45-B34C-AAB813ADF19D}"/>
    <hyperlink ref="E7" r:id="rId28" display="Progressive Muscle Relaxation" xr:uid="{8EA48CDA-5636-5C47-91A2-3B6BB2EA1644}"/>
    <hyperlink ref="F7" r:id="rId29" xr:uid="{BD045A9C-166F-DF43-9BD2-0A86C589D1B5}"/>
    <hyperlink ref="H7" r:id="rId30" xr:uid="{BF208CA8-E174-D34D-BCB2-45D991F21B6B}"/>
    <hyperlink ref="E11" r:id="rId31" xr:uid="{D796D653-7603-AA43-B623-5A83A52A4003}"/>
    <hyperlink ref="F11" r:id="rId32" xr:uid="{A51247D8-9BD1-CD41-A15F-392025EAAD48}"/>
    <hyperlink ref="D15" r:id="rId33" display="https://youtu.be/dMvr-auLOlw" xr:uid="{FC885473-C38C-E442-AF35-3FDD17D4B597}"/>
  </hyperlinks>
  <printOptions horizontalCentered="1" verticalCentered="1"/>
  <pageMargins left="0" right="0" top="0" bottom="0" header="0.22" footer="0.5"/>
  <pageSetup scale="81" orientation="landscape" horizontalDpi="4294967292" verticalDpi="4294967292"/>
  <rowBreaks count="1" manualBreakCount="1">
    <brk id="20" max="16383" man="1"/>
  </rowBreaks>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23304-A857-FC47-A67F-784F5EEC8BE7}">
  <sheetPr>
    <tabColor theme="6" tint="-0.249977111117893"/>
  </sheetPr>
  <dimension ref="A1:AK156"/>
  <sheetViews>
    <sheetView view="pageLayout" topLeftCell="A6" zoomScaleNormal="125" workbookViewId="0">
      <selection activeCell="E50" sqref="E50"/>
    </sheetView>
  </sheetViews>
  <sheetFormatPr baseColWidth="10" defaultColWidth="11" defaultRowHeight="16"/>
  <cols>
    <col min="1" max="2" width="2.6640625" style="82" customWidth="1"/>
    <col min="3" max="9" width="20.1640625" style="82" customWidth="1"/>
    <col min="10" max="10" width="2.5" style="82" customWidth="1"/>
    <col min="11" max="11" width="1.1640625" style="82" customWidth="1"/>
    <col min="12" max="12" width="6.33203125" style="82" customWidth="1"/>
    <col min="13" max="13" width="2.6640625" style="82" customWidth="1"/>
    <col min="14" max="14" width="4" style="82" customWidth="1"/>
    <col min="15" max="15" width="3.1640625" style="82" customWidth="1"/>
    <col min="16" max="16" width="5.1640625" style="82" customWidth="1"/>
    <col min="17" max="17" width="2.33203125" style="82" customWidth="1"/>
    <col min="18" max="18" width="4.83203125" style="82" customWidth="1"/>
    <col min="19" max="19" width="2.6640625" style="82" customWidth="1"/>
    <col min="20" max="20" width="4.83203125" style="82" customWidth="1"/>
    <col min="21" max="21" width="1.1640625" style="82" customWidth="1"/>
    <col min="22" max="22" width="14.6640625" style="82" customWidth="1"/>
    <col min="23" max="23" width="2.6640625" style="82" customWidth="1"/>
    <col min="24" max="24" width="4.83203125" style="82" customWidth="1"/>
    <col min="25" max="25" width="2.6640625" style="82" customWidth="1"/>
    <col min="26" max="26" width="4.83203125" style="82" customWidth="1"/>
    <col min="27" max="27" width="2.6640625" style="82" customWidth="1"/>
    <col min="28" max="28" width="4.83203125" style="82" customWidth="1"/>
    <col min="29" max="29" width="2.6640625" style="82" customWidth="1"/>
    <col min="30" max="30" width="4.83203125" style="82" customWidth="1"/>
    <col min="31" max="31" width="2.1640625" style="82" customWidth="1"/>
    <col min="32" max="32" width="15.1640625" style="82" customWidth="1"/>
    <col min="33" max="16384" width="11" style="82"/>
  </cols>
  <sheetData>
    <row r="1" spans="1:37" ht="39" customHeight="1">
      <c r="A1" s="78"/>
      <c r="B1" s="78"/>
      <c r="C1" s="79" t="s">
        <v>123</v>
      </c>
      <c r="D1" s="80"/>
      <c r="E1" s="181"/>
      <c r="F1" s="181"/>
      <c r="G1" s="181"/>
      <c r="H1" s="78"/>
      <c r="I1" s="81" t="s">
        <v>147</v>
      </c>
      <c r="J1" s="78"/>
      <c r="K1"/>
      <c r="L1"/>
      <c r="M1"/>
      <c r="N1"/>
      <c r="O1"/>
      <c r="P1"/>
      <c r="Q1"/>
      <c r="R1"/>
      <c r="S1"/>
      <c r="T1"/>
      <c r="U1"/>
      <c r="V1"/>
      <c r="W1"/>
      <c r="X1"/>
      <c r="Y1"/>
      <c r="Z1"/>
      <c r="AA1"/>
      <c r="AB1"/>
      <c r="AC1"/>
      <c r="AD1"/>
      <c r="AE1"/>
      <c r="AF1"/>
      <c r="AG1"/>
      <c r="AH1"/>
      <c r="AI1"/>
      <c r="AJ1"/>
      <c r="AK1"/>
    </row>
    <row r="2" spans="1:37" ht="30" customHeight="1" thickBot="1">
      <c r="A2" s="78"/>
      <c r="B2" s="78"/>
      <c r="C2" s="83" t="s">
        <v>125</v>
      </c>
      <c r="D2" s="83" t="s">
        <v>126</v>
      </c>
      <c r="E2" s="83" t="s">
        <v>127</v>
      </c>
      <c r="F2" s="83" t="s">
        <v>128</v>
      </c>
      <c r="G2" s="83" t="s">
        <v>129</v>
      </c>
      <c r="H2" s="83" t="s">
        <v>130</v>
      </c>
      <c r="I2" s="83" t="s">
        <v>124</v>
      </c>
      <c r="J2" s="78"/>
      <c r="K2"/>
      <c r="L2"/>
      <c r="M2"/>
      <c r="N2"/>
      <c r="O2"/>
      <c r="P2"/>
      <c r="Q2"/>
      <c r="R2"/>
      <c r="S2"/>
      <c r="T2"/>
      <c r="U2"/>
      <c r="V2"/>
      <c r="W2"/>
      <c r="X2"/>
      <c r="Y2"/>
      <c r="Z2"/>
      <c r="AA2"/>
      <c r="AB2"/>
      <c r="AC2"/>
      <c r="AD2"/>
      <c r="AE2"/>
      <c r="AF2"/>
      <c r="AG2"/>
      <c r="AH2"/>
      <c r="AI2"/>
      <c r="AJ2"/>
      <c r="AK2"/>
    </row>
    <row r="3" spans="1:37" ht="34" customHeight="1">
      <c r="A3" s="182" t="s">
        <v>131</v>
      </c>
      <c r="B3" s="84" t="s">
        <v>141</v>
      </c>
      <c r="C3" s="90" t="s">
        <v>157</v>
      </c>
      <c r="D3" s="91" t="s">
        <v>158</v>
      </c>
      <c r="E3" s="91" t="s">
        <v>159</v>
      </c>
      <c r="F3" s="91" t="s">
        <v>162</v>
      </c>
      <c r="G3" s="91" t="s">
        <v>163</v>
      </c>
      <c r="H3" s="91" t="s">
        <v>164</v>
      </c>
      <c r="I3" s="85" t="s">
        <v>148</v>
      </c>
      <c r="J3" s="78"/>
      <c r="K3"/>
      <c r="L3"/>
      <c r="M3"/>
      <c r="N3"/>
      <c r="O3"/>
      <c r="P3"/>
      <c r="Q3"/>
      <c r="R3"/>
      <c r="S3"/>
      <c r="T3"/>
      <c r="U3"/>
      <c r="V3"/>
      <c r="W3"/>
      <c r="X3"/>
      <c r="Y3"/>
      <c r="Z3"/>
      <c r="AA3"/>
      <c r="AB3"/>
      <c r="AC3"/>
      <c r="AD3"/>
      <c r="AE3"/>
      <c r="AF3"/>
      <c r="AG3"/>
      <c r="AH3"/>
      <c r="AI3"/>
      <c r="AJ3"/>
      <c r="AK3"/>
    </row>
    <row r="4" spans="1:37" ht="34" customHeight="1">
      <c r="A4" s="183"/>
      <c r="B4" s="84" t="s">
        <v>142</v>
      </c>
      <c r="C4" s="92" t="s">
        <v>144</v>
      </c>
      <c r="D4" s="94" t="s">
        <v>144</v>
      </c>
      <c r="E4" s="94" t="s">
        <v>144</v>
      </c>
      <c r="F4" s="94" t="s">
        <v>144</v>
      </c>
      <c r="G4" s="94" t="s">
        <v>144</v>
      </c>
      <c r="H4" s="94" t="s">
        <v>144</v>
      </c>
      <c r="I4" s="86" t="s">
        <v>148</v>
      </c>
      <c r="J4" s="78"/>
      <c r="K4"/>
      <c r="L4"/>
      <c r="M4"/>
      <c r="N4"/>
      <c r="O4"/>
      <c r="P4"/>
      <c r="Q4"/>
      <c r="R4"/>
      <c r="S4"/>
      <c r="T4"/>
      <c r="U4"/>
      <c r="V4"/>
      <c r="W4"/>
      <c r="X4"/>
      <c r="Y4"/>
      <c r="Z4"/>
      <c r="AA4"/>
      <c r="AB4"/>
      <c r="AC4"/>
      <c r="AD4"/>
      <c r="AE4"/>
      <c r="AF4"/>
      <c r="AG4"/>
      <c r="AH4"/>
      <c r="AI4"/>
      <c r="AJ4"/>
      <c r="AK4"/>
    </row>
    <row r="5" spans="1:37" ht="43" customHeight="1" thickBot="1">
      <c r="A5" s="184"/>
      <c r="B5" s="84" t="s">
        <v>132</v>
      </c>
      <c r="C5" s="93" t="s">
        <v>149</v>
      </c>
      <c r="D5" s="89"/>
      <c r="E5" s="89"/>
      <c r="F5" s="89"/>
      <c r="G5" s="89"/>
      <c r="H5" s="89"/>
      <c r="I5" s="87"/>
      <c r="J5" s="78"/>
      <c r="K5"/>
      <c r="L5"/>
      <c r="M5"/>
      <c r="N5"/>
      <c r="O5"/>
      <c r="P5"/>
      <c r="Q5"/>
      <c r="R5"/>
      <c r="S5"/>
      <c r="T5"/>
      <c r="U5"/>
      <c r="V5"/>
      <c r="W5"/>
      <c r="X5"/>
      <c r="Y5"/>
      <c r="Z5"/>
      <c r="AA5"/>
      <c r="AB5"/>
      <c r="AC5"/>
      <c r="AD5"/>
      <c r="AE5"/>
      <c r="AF5"/>
      <c r="AG5"/>
      <c r="AH5"/>
      <c r="AI5"/>
      <c r="AJ5"/>
      <c r="AK5"/>
    </row>
    <row r="6" spans="1:37" ht="34" customHeight="1" thickTop="1">
      <c r="A6" s="182" t="s">
        <v>133</v>
      </c>
      <c r="B6" s="84" t="s">
        <v>141</v>
      </c>
      <c r="C6" s="90" t="s">
        <v>165</v>
      </c>
      <c r="D6" s="91" t="s">
        <v>166</v>
      </c>
      <c r="E6" s="91" t="s">
        <v>167</v>
      </c>
      <c r="F6" s="91" t="s">
        <v>168</v>
      </c>
      <c r="G6" s="91" t="s">
        <v>169</v>
      </c>
      <c r="H6" s="91" t="s">
        <v>170</v>
      </c>
      <c r="I6" s="85" t="s">
        <v>148</v>
      </c>
      <c r="J6" s="78"/>
      <c r="K6"/>
      <c r="L6"/>
      <c r="M6"/>
      <c r="N6"/>
      <c r="O6"/>
      <c r="P6"/>
      <c r="Q6"/>
      <c r="R6"/>
      <c r="S6"/>
      <c r="T6"/>
      <c r="U6"/>
      <c r="V6"/>
      <c r="W6"/>
      <c r="X6"/>
      <c r="Y6"/>
      <c r="Z6"/>
      <c r="AA6"/>
      <c r="AB6"/>
      <c r="AC6"/>
      <c r="AD6"/>
      <c r="AE6"/>
      <c r="AF6"/>
      <c r="AG6"/>
      <c r="AH6"/>
      <c r="AI6"/>
      <c r="AJ6"/>
      <c r="AK6"/>
    </row>
    <row r="7" spans="1:37" ht="34" customHeight="1">
      <c r="A7" s="183"/>
      <c r="B7" s="84" t="s">
        <v>142</v>
      </c>
      <c r="C7" s="92" t="s">
        <v>156</v>
      </c>
      <c r="D7" s="94" t="s">
        <v>156</v>
      </c>
      <c r="E7" s="94" t="s">
        <v>156</v>
      </c>
      <c r="F7" s="94" t="s">
        <v>156</v>
      </c>
      <c r="G7" s="94" t="s">
        <v>156</v>
      </c>
      <c r="H7" s="94" t="s">
        <v>156</v>
      </c>
      <c r="I7" s="86" t="s">
        <v>148</v>
      </c>
      <c r="J7" s="78"/>
      <c r="K7"/>
      <c r="L7"/>
      <c r="M7"/>
      <c r="N7"/>
      <c r="O7"/>
      <c r="P7"/>
      <c r="Q7"/>
      <c r="R7"/>
      <c r="S7"/>
      <c r="T7"/>
      <c r="U7"/>
      <c r="V7"/>
      <c r="W7"/>
      <c r="X7"/>
      <c r="Y7"/>
      <c r="Z7"/>
      <c r="AA7"/>
      <c r="AB7"/>
      <c r="AC7"/>
      <c r="AD7"/>
      <c r="AE7"/>
      <c r="AF7"/>
      <c r="AG7"/>
      <c r="AH7"/>
      <c r="AI7"/>
      <c r="AJ7"/>
      <c r="AK7"/>
    </row>
    <row r="8" spans="1:37" ht="43" customHeight="1" thickBot="1">
      <c r="A8" s="184"/>
      <c r="B8" s="84" t="s">
        <v>132</v>
      </c>
      <c r="C8" s="93" t="s">
        <v>150</v>
      </c>
      <c r="D8" s="89"/>
      <c r="E8" s="89"/>
      <c r="F8" s="89"/>
      <c r="G8" s="89"/>
      <c r="H8" s="89"/>
      <c r="I8" s="87"/>
      <c r="J8" s="78"/>
      <c r="K8"/>
      <c r="L8"/>
      <c r="M8"/>
      <c r="N8"/>
      <c r="O8"/>
      <c r="P8"/>
      <c r="Q8"/>
      <c r="R8"/>
      <c r="S8"/>
      <c r="T8"/>
      <c r="U8"/>
      <c r="V8"/>
      <c r="W8"/>
      <c r="X8"/>
      <c r="Y8"/>
      <c r="Z8"/>
      <c r="AA8"/>
      <c r="AB8"/>
      <c r="AC8"/>
      <c r="AD8"/>
      <c r="AE8"/>
      <c r="AF8"/>
      <c r="AG8"/>
      <c r="AH8"/>
      <c r="AI8"/>
      <c r="AJ8"/>
      <c r="AK8"/>
    </row>
    <row r="9" spans="1:37" ht="34" customHeight="1" thickTop="1">
      <c r="A9" s="182" t="s">
        <v>134</v>
      </c>
      <c r="B9" s="84" t="s">
        <v>141</v>
      </c>
      <c r="C9" s="90" t="s">
        <v>171</v>
      </c>
      <c r="D9" s="91" t="s">
        <v>172</v>
      </c>
      <c r="E9" s="91" t="s">
        <v>173</v>
      </c>
      <c r="F9" s="91" t="s">
        <v>174</v>
      </c>
      <c r="G9" s="91" t="s">
        <v>175</v>
      </c>
      <c r="H9" s="91" t="s">
        <v>176</v>
      </c>
      <c r="I9" s="85" t="s">
        <v>148</v>
      </c>
      <c r="J9" s="78"/>
      <c r="K9"/>
      <c r="L9"/>
      <c r="M9"/>
      <c r="N9"/>
      <c r="O9"/>
      <c r="P9"/>
      <c r="Q9"/>
      <c r="R9"/>
      <c r="S9"/>
      <c r="T9"/>
      <c r="U9"/>
      <c r="V9"/>
      <c r="W9"/>
      <c r="X9"/>
      <c r="Y9"/>
      <c r="Z9"/>
      <c r="AA9"/>
      <c r="AB9"/>
      <c r="AC9"/>
      <c r="AD9"/>
      <c r="AE9"/>
      <c r="AF9"/>
      <c r="AG9"/>
      <c r="AH9"/>
      <c r="AI9"/>
      <c r="AJ9"/>
      <c r="AK9"/>
    </row>
    <row r="10" spans="1:37" ht="34" customHeight="1">
      <c r="A10" s="183"/>
      <c r="B10" s="84" t="s">
        <v>142</v>
      </c>
      <c r="C10" s="92" t="s">
        <v>160</v>
      </c>
      <c r="D10" s="94" t="s">
        <v>160</v>
      </c>
      <c r="E10" s="94" t="s">
        <v>160</v>
      </c>
      <c r="F10" s="94" t="s">
        <v>160</v>
      </c>
      <c r="G10" s="94" t="s">
        <v>160</v>
      </c>
      <c r="H10" s="94" t="s">
        <v>160</v>
      </c>
      <c r="I10" s="86" t="s">
        <v>148</v>
      </c>
      <c r="J10" s="78"/>
      <c r="K10"/>
      <c r="L10"/>
      <c r="M10"/>
      <c r="N10"/>
      <c r="O10"/>
      <c r="P10"/>
      <c r="Q10"/>
      <c r="R10"/>
      <c r="S10"/>
      <c r="T10"/>
      <c r="U10"/>
      <c r="V10"/>
      <c r="W10"/>
      <c r="X10"/>
      <c r="Y10"/>
      <c r="Z10"/>
      <c r="AA10"/>
      <c r="AB10"/>
      <c r="AC10"/>
      <c r="AD10"/>
      <c r="AE10"/>
      <c r="AF10"/>
      <c r="AG10"/>
      <c r="AH10"/>
      <c r="AI10"/>
      <c r="AJ10"/>
      <c r="AK10"/>
    </row>
    <row r="11" spans="1:37" ht="43" customHeight="1" thickBot="1">
      <c r="A11" s="184"/>
      <c r="B11" s="84" t="s">
        <v>132</v>
      </c>
      <c r="C11" s="93" t="s">
        <v>151</v>
      </c>
      <c r="D11" s="89"/>
      <c r="E11" s="89"/>
      <c r="F11" s="89"/>
      <c r="G11" s="89"/>
      <c r="H11" s="89"/>
      <c r="I11" s="87"/>
      <c r="J11" s="78"/>
      <c r="K11"/>
      <c r="L11"/>
      <c r="M11"/>
      <c r="N11"/>
      <c r="O11"/>
      <c r="P11"/>
      <c r="Q11"/>
      <c r="R11"/>
      <c r="S11"/>
      <c r="T11"/>
      <c r="U11"/>
      <c r="V11"/>
      <c r="W11"/>
      <c r="X11"/>
      <c r="Y11"/>
      <c r="Z11"/>
      <c r="AA11"/>
      <c r="AB11"/>
      <c r="AC11"/>
      <c r="AD11"/>
      <c r="AE11"/>
      <c r="AF11"/>
      <c r="AG11"/>
      <c r="AH11"/>
      <c r="AI11"/>
      <c r="AJ11"/>
      <c r="AK11"/>
    </row>
    <row r="12" spans="1:37" ht="34" customHeight="1" thickTop="1">
      <c r="A12" s="182" t="s">
        <v>135</v>
      </c>
      <c r="B12" s="84" t="s">
        <v>141</v>
      </c>
      <c r="C12" s="90" t="s">
        <v>177</v>
      </c>
      <c r="D12" s="91" t="s">
        <v>178</v>
      </c>
      <c r="E12" s="91" t="s">
        <v>179</v>
      </c>
      <c r="F12" s="91" t="s">
        <v>180</v>
      </c>
      <c r="G12" s="91" t="s">
        <v>181</v>
      </c>
      <c r="H12" s="91" t="s">
        <v>182</v>
      </c>
      <c r="I12" s="85" t="s">
        <v>148</v>
      </c>
      <c r="J12" s="78"/>
      <c r="K12"/>
      <c r="L12"/>
      <c r="M12"/>
      <c r="N12"/>
      <c r="O12"/>
      <c r="P12"/>
      <c r="Q12"/>
      <c r="R12"/>
      <c r="S12"/>
      <c r="T12"/>
      <c r="U12"/>
      <c r="V12"/>
      <c r="W12"/>
      <c r="X12"/>
      <c r="Y12"/>
      <c r="Z12"/>
      <c r="AA12"/>
      <c r="AB12"/>
      <c r="AC12"/>
      <c r="AD12"/>
      <c r="AE12"/>
      <c r="AF12"/>
      <c r="AG12"/>
      <c r="AH12"/>
      <c r="AI12"/>
      <c r="AJ12"/>
      <c r="AK12"/>
    </row>
    <row r="13" spans="1:37" ht="34" customHeight="1">
      <c r="A13" s="183"/>
      <c r="B13" s="84" t="s">
        <v>142</v>
      </c>
      <c r="C13" s="92" t="s">
        <v>161</v>
      </c>
      <c r="D13" s="94" t="s">
        <v>161</v>
      </c>
      <c r="E13" s="94" t="s">
        <v>161</v>
      </c>
      <c r="F13" s="94" t="s">
        <v>161</v>
      </c>
      <c r="G13" s="94" t="s">
        <v>161</v>
      </c>
      <c r="H13" s="94" t="s">
        <v>161</v>
      </c>
      <c r="I13" s="86" t="s">
        <v>148</v>
      </c>
      <c r="J13" s="78"/>
      <c r="K13"/>
      <c r="L13"/>
      <c r="M13"/>
      <c r="N13"/>
      <c r="O13"/>
      <c r="P13"/>
      <c r="Q13"/>
      <c r="R13"/>
      <c r="S13"/>
      <c r="T13"/>
      <c r="U13"/>
      <c r="V13"/>
      <c r="W13"/>
      <c r="X13"/>
      <c r="Y13"/>
      <c r="Z13"/>
      <c r="AA13"/>
      <c r="AB13"/>
      <c r="AC13"/>
      <c r="AD13"/>
      <c r="AE13"/>
      <c r="AF13"/>
      <c r="AG13"/>
      <c r="AH13"/>
      <c r="AI13"/>
      <c r="AJ13"/>
      <c r="AK13"/>
    </row>
    <row r="14" spans="1:37" ht="43" customHeight="1" thickBot="1">
      <c r="A14" s="184"/>
      <c r="B14" s="84" t="s">
        <v>132</v>
      </c>
      <c r="C14" s="93" t="s">
        <v>152</v>
      </c>
      <c r="D14" s="89"/>
      <c r="E14" s="89"/>
      <c r="F14" s="89"/>
      <c r="G14" s="89"/>
      <c r="H14" s="89"/>
      <c r="I14" s="87"/>
      <c r="J14" s="78"/>
      <c r="K14"/>
      <c r="L14"/>
      <c r="M14"/>
      <c r="N14"/>
      <c r="O14"/>
      <c r="P14"/>
      <c r="Q14"/>
      <c r="R14"/>
      <c r="S14"/>
      <c r="T14"/>
      <c r="U14"/>
      <c r="V14"/>
      <c r="W14"/>
      <c r="X14"/>
      <c r="Y14"/>
      <c r="Z14"/>
      <c r="AA14"/>
      <c r="AB14"/>
      <c r="AC14"/>
      <c r="AD14"/>
      <c r="AE14"/>
      <c r="AF14"/>
      <c r="AG14"/>
      <c r="AH14"/>
      <c r="AI14"/>
      <c r="AJ14"/>
      <c r="AK14"/>
    </row>
    <row r="15" spans="1:37" customFormat="1" ht="18" customHeight="1" thickTop="1"/>
    <row r="16" spans="1:37" customFormat="1" ht="31" customHeight="1">
      <c r="C16" s="71" t="s">
        <v>136</v>
      </c>
    </row>
    <row r="17" spans="3:9" customFormat="1" ht="18" customHeight="1">
      <c r="C17" s="71" t="s">
        <v>139</v>
      </c>
    </row>
    <row r="18" spans="3:9" customFormat="1" ht="18" customHeight="1">
      <c r="C18" s="71" t="s">
        <v>138</v>
      </c>
    </row>
    <row r="19" spans="3:9" customFormat="1" ht="18" customHeight="1">
      <c r="C19" s="88" t="s">
        <v>140</v>
      </c>
    </row>
    <row r="20" spans="3:9" customFormat="1" ht="18" customHeight="1"/>
    <row r="21" spans="3:9" customFormat="1" ht="18" customHeight="1"/>
    <row r="22" spans="3:9" customFormat="1" ht="18" customHeight="1"/>
    <row r="23" spans="3:9" customFormat="1" ht="18" customHeight="1"/>
    <row r="24" spans="3:9" customFormat="1" ht="18" customHeight="1">
      <c r="D24" s="71" t="s">
        <v>184</v>
      </c>
      <c r="E24" s="71" t="s">
        <v>185</v>
      </c>
      <c r="F24" s="71" t="s">
        <v>186</v>
      </c>
      <c r="G24" s="71" t="s">
        <v>204</v>
      </c>
      <c r="H24" s="71" t="s">
        <v>183</v>
      </c>
      <c r="I24" s="71" t="s">
        <v>205</v>
      </c>
    </row>
    <row r="25" spans="3:9" customFormat="1" ht="18" customHeight="1">
      <c r="C25" s="95">
        <v>0.41666666666666669</v>
      </c>
      <c r="D25" s="96" t="s">
        <v>187</v>
      </c>
      <c r="E25" s="82"/>
      <c r="F25" s="82"/>
      <c r="G25" s="82"/>
    </row>
    <row r="26" spans="3:9" customFormat="1" ht="18" customHeight="1">
      <c r="C26" s="95">
        <v>0.4201388888888889</v>
      </c>
      <c r="D26" s="96" t="s">
        <v>187</v>
      </c>
      <c r="E26" s="97" t="s">
        <v>188</v>
      </c>
      <c r="F26" s="82"/>
      <c r="G26" s="82"/>
    </row>
    <row r="27" spans="3:9" customFormat="1" ht="18" customHeight="1">
      <c r="C27" s="95">
        <v>0.4236111111111111</v>
      </c>
      <c r="D27" s="96" t="s">
        <v>187</v>
      </c>
      <c r="E27" s="97" t="s">
        <v>188</v>
      </c>
      <c r="F27" s="98" t="s">
        <v>189</v>
      </c>
      <c r="G27" s="99" t="s">
        <v>190</v>
      </c>
    </row>
    <row r="28" spans="3:9" customFormat="1" ht="18" customHeight="1">
      <c r="C28" s="95">
        <v>0.42708333333333331</v>
      </c>
      <c r="D28" s="100" t="s">
        <v>191</v>
      </c>
      <c r="E28" s="97" t="s">
        <v>188</v>
      </c>
      <c r="F28" s="98" t="s">
        <v>189</v>
      </c>
      <c r="G28" s="99" t="s">
        <v>190</v>
      </c>
      <c r="H28" s="96" t="s">
        <v>187</v>
      </c>
    </row>
    <row r="29" spans="3:9" customFormat="1" ht="18" customHeight="1">
      <c r="C29" s="95">
        <v>0.43055555555555558</v>
      </c>
      <c r="D29" s="100" t="s">
        <v>191</v>
      </c>
      <c r="E29" s="101" t="s">
        <v>192</v>
      </c>
      <c r="F29" s="98" t="s">
        <v>189</v>
      </c>
      <c r="G29" s="99" t="s">
        <v>190</v>
      </c>
      <c r="H29" s="97" t="s">
        <v>188</v>
      </c>
    </row>
    <row r="30" spans="3:9" customFormat="1" ht="18" customHeight="1">
      <c r="C30" s="95">
        <v>0.43402777777777773</v>
      </c>
      <c r="D30" s="100" t="s">
        <v>191</v>
      </c>
      <c r="E30" s="101" t="s">
        <v>192</v>
      </c>
      <c r="F30" s="102" t="s">
        <v>193</v>
      </c>
      <c r="G30" s="103" t="s">
        <v>194</v>
      </c>
      <c r="H30" s="98" t="s">
        <v>189</v>
      </c>
    </row>
    <row r="31" spans="3:9" customFormat="1" ht="18" customHeight="1">
      <c r="C31" s="95">
        <v>0.4375</v>
      </c>
      <c r="D31" s="104" t="s">
        <v>195</v>
      </c>
      <c r="E31" s="101" t="s">
        <v>192</v>
      </c>
      <c r="F31" s="102" t="s">
        <v>193</v>
      </c>
      <c r="G31" s="103" t="s">
        <v>194</v>
      </c>
      <c r="H31" s="100" t="s">
        <v>191</v>
      </c>
    </row>
    <row r="32" spans="3:9" customFormat="1" ht="18" customHeight="1">
      <c r="C32" s="95">
        <v>0.44097222222222227</v>
      </c>
      <c r="D32" s="104" t="s">
        <v>195</v>
      </c>
      <c r="E32" s="105" t="s">
        <v>196</v>
      </c>
      <c r="F32" s="102" t="s">
        <v>193</v>
      </c>
      <c r="G32" s="103" t="s">
        <v>194</v>
      </c>
      <c r="H32" s="101" t="s">
        <v>192</v>
      </c>
    </row>
    <row r="33" spans="3:8" customFormat="1" ht="18" customHeight="1">
      <c r="C33" s="95">
        <v>0.44444444444444442</v>
      </c>
      <c r="D33" s="104" t="s">
        <v>195</v>
      </c>
      <c r="E33" s="105" t="s">
        <v>196</v>
      </c>
      <c r="F33" s="106" t="s">
        <v>197</v>
      </c>
      <c r="G33" s="107" t="s">
        <v>198</v>
      </c>
      <c r="H33" s="102" t="s">
        <v>193</v>
      </c>
    </row>
    <row r="34" spans="3:8" customFormat="1" ht="18" customHeight="1">
      <c r="C34" s="95">
        <v>0.44791666666666669</v>
      </c>
      <c r="D34" s="108" t="s">
        <v>199</v>
      </c>
      <c r="E34" s="105" t="s">
        <v>196</v>
      </c>
      <c r="F34" s="106" t="s">
        <v>197</v>
      </c>
      <c r="G34" s="107" t="s">
        <v>198</v>
      </c>
      <c r="H34" s="104" t="s">
        <v>195</v>
      </c>
    </row>
    <row r="35" spans="3:8" customFormat="1" ht="18" customHeight="1">
      <c r="C35" s="95">
        <v>0.4513888888888889</v>
      </c>
      <c r="D35" s="108" t="s">
        <v>199</v>
      </c>
      <c r="E35" s="109" t="s">
        <v>200</v>
      </c>
      <c r="F35" s="106" t="s">
        <v>197</v>
      </c>
      <c r="G35" s="107" t="s">
        <v>198</v>
      </c>
      <c r="H35" s="105" t="s">
        <v>196</v>
      </c>
    </row>
    <row r="36" spans="3:8" customFormat="1" ht="18" customHeight="1">
      <c r="C36" s="95">
        <v>0.4548611111111111</v>
      </c>
      <c r="D36" s="108" t="s">
        <v>199</v>
      </c>
      <c r="E36" s="109" t="s">
        <v>200</v>
      </c>
      <c r="F36" s="110" t="s">
        <v>201</v>
      </c>
      <c r="G36" s="111" t="s">
        <v>202</v>
      </c>
      <c r="H36" s="106" t="s">
        <v>197</v>
      </c>
    </row>
    <row r="37" spans="3:8" customFormat="1" ht="18" customHeight="1">
      <c r="C37" s="95">
        <v>0.45833333333333331</v>
      </c>
      <c r="D37" s="73" t="s">
        <v>203</v>
      </c>
      <c r="E37" s="109" t="s">
        <v>200</v>
      </c>
      <c r="F37" s="110" t="s">
        <v>201</v>
      </c>
      <c r="G37" s="111" t="s">
        <v>202</v>
      </c>
      <c r="H37" s="108" t="s">
        <v>199</v>
      </c>
    </row>
    <row r="38" spans="3:8" customFormat="1" ht="18" customHeight="1">
      <c r="C38" s="95">
        <v>0.46180555555555558</v>
      </c>
      <c r="E38" s="73" t="s">
        <v>203</v>
      </c>
      <c r="F38" s="110" t="s">
        <v>201</v>
      </c>
      <c r="G38" s="111" t="s">
        <v>202</v>
      </c>
      <c r="H38" s="109" t="s">
        <v>200</v>
      </c>
    </row>
    <row r="39" spans="3:8" customFormat="1" ht="18" customHeight="1">
      <c r="C39" s="95">
        <v>0.46527777777777773</v>
      </c>
      <c r="F39" s="73" t="s">
        <v>203</v>
      </c>
      <c r="G39" s="73" t="s">
        <v>203</v>
      </c>
      <c r="H39" s="110" t="s">
        <v>201</v>
      </c>
    </row>
    <row r="40" spans="3:8" customFormat="1" ht="18" customHeight="1">
      <c r="C40" s="95">
        <v>0.46875</v>
      </c>
      <c r="G40" s="82"/>
      <c r="H40" s="73" t="s">
        <v>203</v>
      </c>
    </row>
    <row r="41" spans="3:8" customFormat="1" ht="18" customHeight="1">
      <c r="C41" s="95">
        <v>0.47222222222222227</v>
      </c>
      <c r="H41" s="82"/>
    </row>
    <row r="42" spans="3:8" customFormat="1" ht="18" customHeight="1">
      <c r="C42" s="95">
        <v>0.47569444444444442</v>
      </c>
      <c r="H42" s="82"/>
    </row>
    <row r="43" spans="3:8" customFormat="1" ht="18" customHeight="1">
      <c r="C43" s="95">
        <v>0.47916666666666669</v>
      </c>
      <c r="H43" s="82"/>
    </row>
    <row r="44" spans="3:8" customFormat="1" ht="18" customHeight="1">
      <c r="C44" s="95"/>
      <c r="H44" s="82"/>
    </row>
    <row r="45" spans="3:8" customFormat="1" ht="18" customHeight="1"/>
    <row r="46" spans="3:8" customFormat="1" ht="18" customHeight="1"/>
    <row r="47" spans="3:8" customFormat="1" ht="18" customHeight="1"/>
    <row r="48" spans="3:8" customFormat="1" ht="18" customHeight="1"/>
    <row r="49" customFormat="1" ht="18" customHeight="1"/>
    <row r="50" customFormat="1" ht="18" customHeight="1"/>
    <row r="51" customFormat="1" ht="18" customHeight="1"/>
    <row r="52" customFormat="1" ht="18" customHeight="1"/>
    <row r="53" customFormat="1" ht="18" customHeight="1"/>
    <row r="54" customFormat="1" ht="18" customHeight="1"/>
    <row r="55" customFormat="1" ht="18" customHeight="1"/>
    <row r="56" customFormat="1" ht="18" customHeight="1"/>
    <row r="57" customFormat="1" ht="18" customHeight="1"/>
    <row r="58" customFormat="1" ht="18" customHeight="1"/>
    <row r="59" customFormat="1" ht="14" customHeight="1"/>
    <row r="60" customFormat="1" ht="14" customHeight="1"/>
    <row r="61" customFormat="1" ht="14" customHeight="1"/>
    <row r="62" customFormat="1" ht="14" customHeight="1"/>
    <row r="63" customFormat="1" ht="14" customHeight="1"/>
    <row r="64" customFormat="1" ht="14" customHeight="1"/>
    <row r="65" customFormat="1" ht="14" customHeight="1"/>
    <row r="66" customFormat="1" ht="14" customHeight="1"/>
    <row r="67" customFormat="1" ht="14" customHeight="1"/>
    <row r="68" customFormat="1" ht="14" customHeight="1"/>
    <row r="69" customFormat="1" ht="14" customHeight="1"/>
    <row r="70" customFormat="1" ht="14" customHeight="1"/>
    <row r="71" customFormat="1" ht="14" customHeight="1"/>
    <row r="72" customFormat="1" ht="14" customHeight="1"/>
    <row r="73" customFormat="1" ht="14" customHeight="1"/>
    <row r="74" customFormat="1" ht="14" customHeight="1"/>
    <row r="75" customFormat="1" ht="14" customHeight="1"/>
    <row r="76" customFormat="1" ht="14" customHeight="1"/>
    <row r="77" customFormat="1" ht="14" customHeight="1"/>
    <row r="78" customFormat="1" ht="14" customHeight="1"/>
    <row r="79" customFormat="1" ht="14" customHeight="1"/>
    <row r="80" customFormat="1" ht="14" customHeight="1"/>
    <row r="81" customFormat="1" ht="13" customHeight="1"/>
    <row r="82" customFormat="1" ht="13" customHeight="1"/>
    <row r="83" customFormat="1" ht="13" customHeight="1"/>
    <row r="84" customFormat="1" ht="13" customHeight="1"/>
    <row r="85" customFormat="1" ht="13" customHeight="1"/>
    <row r="86" customFormat="1" ht="13" customHeight="1"/>
    <row r="87" customFormat="1" ht="13" customHeight="1"/>
    <row r="88" customFormat="1" ht="13" customHeight="1"/>
    <row r="89" customFormat="1" ht="13" customHeight="1"/>
    <row r="90" customFormat="1" ht="13" customHeight="1"/>
    <row r="91" customFormat="1" ht="13" customHeight="1"/>
    <row r="92" customFormat="1" ht="13" customHeight="1"/>
    <row r="93" customFormat="1" ht="13" customHeight="1"/>
    <row r="94" customFormat="1" ht="13" customHeight="1"/>
    <row r="95" customFormat="1" ht="13" customHeight="1"/>
    <row r="96" customFormat="1" ht="13" customHeight="1"/>
    <row r="97" customFormat="1" ht="13" customHeight="1"/>
    <row r="98" customFormat="1" ht="13" customHeight="1"/>
    <row r="99" customFormat="1" ht="13" customHeight="1"/>
    <row r="100" customFormat="1" ht="13" customHeight="1"/>
    <row r="101" customFormat="1" ht="13" customHeight="1"/>
    <row r="102" customFormat="1" ht="13" customHeight="1"/>
    <row r="103" customFormat="1" ht="13" customHeight="1"/>
    <row r="104" customFormat="1" ht="13" customHeight="1"/>
    <row r="105" customFormat="1" ht="13" customHeight="1"/>
    <row r="106" customFormat="1" ht="13" customHeight="1"/>
    <row r="107" customFormat="1" ht="13" customHeight="1"/>
    <row r="108" ht="13" customHeight="1"/>
    <row r="109" ht="13" customHeight="1"/>
    <row r="110" ht="13" customHeight="1"/>
    <row r="111" ht="13" customHeight="1"/>
    <row r="112" ht="13" customHeight="1"/>
    <row r="113" ht="5" customHeight="1"/>
    <row r="114" ht="5" customHeight="1"/>
    <row r="115" ht="10" customHeight="1"/>
    <row r="116" ht="10" customHeight="1"/>
    <row r="117" ht="10" customHeight="1"/>
    <row r="118" ht="10" customHeight="1"/>
    <row r="119" ht="10" customHeight="1"/>
    <row r="120" ht="10" customHeight="1"/>
    <row r="121" ht="10" customHeight="1"/>
    <row r="122" ht="10" customHeight="1"/>
    <row r="123" ht="10" customHeight="1"/>
    <row r="124" ht="10" customHeight="1"/>
    <row r="125" ht="10" customHeight="1"/>
    <row r="126" ht="10" customHeight="1"/>
    <row r="127" ht="10" customHeight="1"/>
    <row r="128" ht="10" customHeight="1"/>
    <row r="129" ht="11" customHeight="1"/>
    <row r="130" ht="10" customHeight="1"/>
    <row r="131" ht="10" customHeight="1"/>
    <row r="132" ht="10" customHeight="1"/>
    <row r="133" ht="10" customHeight="1"/>
    <row r="134" ht="10" customHeight="1"/>
    <row r="135" ht="10" customHeight="1"/>
    <row r="136" ht="11" customHeight="1"/>
    <row r="137" ht="12" customHeight="1"/>
    <row r="138" ht="18" customHeight="1"/>
    <row r="139" ht="10" customHeight="1"/>
    <row r="140" ht="10" customHeight="1"/>
    <row r="141" ht="8" customHeight="1"/>
    <row r="151" ht="15" customHeight="1"/>
    <row r="152" ht="15" customHeight="1"/>
    <row r="153" ht="15" customHeight="1"/>
    <row r="154" ht="15" customHeight="1"/>
    <row r="155" ht="15" customHeight="1"/>
    <row r="156" ht="15" customHeight="1"/>
  </sheetData>
  <sheetProtection formatCells="0"/>
  <mergeCells count="5">
    <mergeCell ref="E1:G1"/>
    <mergeCell ref="A3:A5"/>
    <mergeCell ref="A6:A8"/>
    <mergeCell ref="A9:A11"/>
    <mergeCell ref="A12:A14"/>
  </mergeCells>
  <phoneticPr fontId="72" type="noConversion"/>
  <dataValidations count="1">
    <dataValidation allowBlank="1" showInputMessage="1" sqref="C1 C2:J14" xr:uid="{5478B65D-D4CD-4F48-A61A-6B6A1849BF3E}"/>
  </dataValidations>
  <hyperlinks>
    <hyperlink ref="C4" r:id="rId1" display="Meditation" xr:uid="{A6B3196F-6402-024D-A449-DEDF244611D5}"/>
    <hyperlink ref="C5" r:id="rId2" display="Click here for overview on this week" xr:uid="{54B4FFEC-0310-1C4B-9CD2-B9754981719B}"/>
    <hyperlink ref="C3" r:id="rId3" display="Exercise: 360 Degree Breathing" xr:uid="{9F158BDD-93C7-A040-B55E-B6DBEFD0D10C}"/>
    <hyperlink ref="D3" r:id="rId4" display="Exercise: 360 Degree Breathing" xr:uid="{3E54678E-AB0B-D84F-B56A-CEFF8A6FBBB2}"/>
    <hyperlink ref="C7" r:id="rId5" display="Meditation" xr:uid="{4CAEA241-5C2E-B641-97C8-870FE18F3624}"/>
    <hyperlink ref="C8" r:id="rId6" display="Click here for overview on this week" xr:uid="{86CC85A1-549F-DA41-AC35-B9D4F5417AAD}"/>
    <hyperlink ref="C6" r:id="rId7" display="Exercise: 360 Degree Breathing" xr:uid="{C623C1BF-5D58-FB4E-9AFE-99F2003E0A7C}"/>
    <hyperlink ref="D6" r:id="rId8" display="Exercise: 360 Degree Breathing" xr:uid="{D6645AD6-1E98-4C43-A9F3-416FC928BC19}"/>
    <hyperlink ref="C10" r:id="rId9" display="Meditation" xr:uid="{1EFBC817-02B1-944E-A24A-B817988D285B}"/>
    <hyperlink ref="C11" r:id="rId10" display="Click here for overview on this week" xr:uid="{A3ED7423-2590-054A-BA55-AA1702BD55A6}"/>
    <hyperlink ref="C9" r:id="rId11" display="Exercise: 360 Degree Breathing" xr:uid="{7868F3F9-968C-B344-9242-2C78A10D1B8E}"/>
    <hyperlink ref="D9" r:id="rId12" display="Exercise: 360 Degree Breathing" xr:uid="{99AE10A1-15AB-3543-B49C-BD3000036FAF}"/>
    <hyperlink ref="C14" r:id="rId13" display="Click here for overview on this week" xr:uid="{B95BA5EA-FAF6-0E42-8387-07BE06521DB0}"/>
    <hyperlink ref="D12" r:id="rId14" display="Exercise: 360 Degree Breathing" xr:uid="{7D35F124-7E25-CA41-AD8F-267EA1D1680F}"/>
    <hyperlink ref="C12" r:id="rId15" display="Exercise: 360 Degree Breathing" xr:uid="{3F06FA04-B0AD-1144-B2EE-6602DBF551E6}"/>
    <hyperlink ref="E3:H3" r:id="rId16" display="Exercise: 360 Degree Breathing" xr:uid="{2CA5715B-5DF9-3B41-9E89-89931DF217CF}"/>
    <hyperlink ref="E6:H6" r:id="rId17" display="Exercise: 360 Degree Breathing" xr:uid="{D2DD8A26-A291-004D-A554-9FB0825F05AB}"/>
    <hyperlink ref="E9:H9" r:id="rId18" display="Exercise: 360 Degree Breathing" xr:uid="{D4450241-02EF-5B44-AEA3-30BDE2CEF8DD}"/>
    <hyperlink ref="E12:H12" r:id="rId19" display="Exercise: 360 Degree Breathing" xr:uid="{E955939F-CF11-7446-8EA7-B688554DB58B}"/>
  </hyperlinks>
  <printOptions horizontalCentered="1" verticalCentered="1"/>
  <pageMargins left="0" right="0" top="0" bottom="0" header="0.22" footer="0.5"/>
  <pageSetup scale="81" orientation="landscape" horizontalDpi="4294967292" verticalDpi="4294967292"/>
  <rowBreaks count="1" manualBreakCount="1">
    <brk id="14" max="16383" man="1"/>
  </rowBreaks>
  <colBreaks count="1" manualBreakCount="1">
    <brk id="1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000"/>
  <sheetViews>
    <sheetView workbookViewId="0"/>
  </sheetViews>
  <sheetFormatPr baseColWidth="10" defaultColWidth="11.1640625" defaultRowHeight="15" customHeight="1"/>
  <cols>
    <col min="1" max="26" width="10.5" customWidth="1"/>
  </cols>
  <sheetData>
    <row r="1" spans="1:10" ht="15.75" customHeight="1">
      <c r="A1" s="1"/>
      <c r="B1" s="1"/>
      <c r="C1" s="1"/>
      <c r="D1" s="1"/>
      <c r="E1" s="1"/>
      <c r="F1" s="1"/>
      <c r="G1" s="1"/>
      <c r="H1" s="1"/>
      <c r="I1" s="1"/>
      <c r="J1" s="1"/>
    </row>
    <row r="2" spans="1:10" ht="15.75" customHeight="1">
      <c r="A2" s="1"/>
      <c r="B2" s="1"/>
      <c r="C2" s="1"/>
      <c r="D2" s="1"/>
      <c r="E2" s="1"/>
      <c r="F2" s="1"/>
      <c r="G2" s="1"/>
      <c r="H2" s="1"/>
      <c r="I2" s="1"/>
      <c r="J2" s="1"/>
    </row>
    <row r="3" spans="1:10" ht="15.75" customHeight="1">
      <c r="A3" s="1"/>
      <c r="B3" s="1" t="s">
        <v>83</v>
      </c>
      <c r="C3" s="1"/>
      <c r="D3" s="1"/>
      <c r="E3" s="1"/>
      <c r="F3" s="1"/>
      <c r="G3" s="1"/>
      <c r="H3" s="1"/>
      <c r="I3" s="1"/>
      <c r="J3" s="1"/>
    </row>
    <row r="4" spans="1:10" ht="15.75" customHeight="1">
      <c r="A4" s="1"/>
      <c r="B4" s="1"/>
      <c r="C4" s="1"/>
      <c r="D4" s="1"/>
      <c r="E4" s="1"/>
      <c r="F4" s="1"/>
      <c r="G4" s="1"/>
      <c r="H4" s="1"/>
      <c r="I4" s="1"/>
      <c r="J4" s="1"/>
    </row>
    <row r="5" spans="1:10" ht="15.75" customHeight="1">
      <c r="A5" s="1"/>
      <c r="B5" s="1"/>
      <c r="C5" s="1"/>
      <c r="D5" s="1"/>
      <c r="E5" s="1"/>
      <c r="F5" s="1"/>
      <c r="G5" s="1"/>
      <c r="H5" s="1"/>
      <c r="I5" s="1"/>
      <c r="J5" s="1"/>
    </row>
    <row r="6" spans="1:10" ht="15.75" customHeight="1">
      <c r="A6" s="1"/>
      <c r="B6" s="1"/>
      <c r="C6" s="1"/>
      <c r="D6" s="1"/>
      <c r="E6" s="1"/>
      <c r="F6" s="1"/>
      <c r="G6" s="1"/>
      <c r="H6" s="1"/>
      <c r="I6" s="1"/>
      <c r="J6" s="1"/>
    </row>
    <row r="7" spans="1:10" ht="15.75" customHeight="1">
      <c r="A7" s="1"/>
      <c r="B7" s="1"/>
      <c r="C7" s="1"/>
      <c r="D7" s="1"/>
      <c r="E7" s="1"/>
      <c r="F7" s="1"/>
      <c r="G7" s="1"/>
      <c r="H7" s="1"/>
      <c r="I7" s="1"/>
      <c r="J7" s="1"/>
    </row>
    <row r="8" spans="1:10" ht="15.75" customHeight="1">
      <c r="A8" s="1"/>
      <c r="B8" s="1"/>
      <c r="C8" s="1"/>
      <c r="D8" s="1"/>
      <c r="E8" s="1"/>
      <c r="F8" s="1"/>
      <c r="G8" s="1"/>
      <c r="H8" s="1"/>
      <c r="I8" s="1"/>
      <c r="J8" s="1"/>
    </row>
    <row r="9" spans="1:10" ht="15.75" customHeight="1">
      <c r="A9" s="1"/>
      <c r="B9" s="1"/>
      <c r="C9" s="1"/>
      <c r="D9" s="1"/>
      <c r="E9" s="1"/>
      <c r="F9" s="1"/>
      <c r="G9" s="1"/>
      <c r="H9" s="1"/>
      <c r="I9" s="1"/>
      <c r="J9" s="1"/>
    </row>
    <row r="10" spans="1:10" ht="15.75" customHeight="1">
      <c r="A10" s="1"/>
      <c r="B10" s="1"/>
      <c r="C10" s="1"/>
      <c r="D10" s="1"/>
      <c r="E10" s="1"/>
      <c r="F10" s="1"/>
      <c r="G10" s="1"/>
      <c r="H10" s="1"/>
      <c r="I10" s="1"/>
      <c r="J10" s="1"/>
    </row>
    <row r="11" spans="1:10" ht="15.75" customHeight="1">
      <c r="A11" s="1"/>
      <c r="B11" s="1"/>
      <c r="C11" s="1"/>
      <c r="D11" s="1"/>
      <c r="E11" s="1"/>
      <c r="F11" s="1"/>
      <c r="G11" s="1"/>
      <c r="H11" s="1"/>
      <c r="I11" s="1"/>
      <c r="J11" s="1"/>
    </row>
    <row r="12" spans="1:10" ht="15.75" customHeight="1">
      <c r="A12" s="1"/>
      <c r="B12" s="1"/>
      <c r="C12" s="1"/>
      <c r="D12" s="1"/>
      <c r="E12" s="1"/>
      <c r="F12" s="1"/>
      <c r="G12" s="1"/>
      <c r="H12" s="1"/>
      <c r="I12" s="1"/>
      <c r="J12" s="1"/>
    </row>
    <row r="13" spans="1:10" ht="15.75" customHeight="1">
      <c r="A13" s="1"/>
      <c r="B13" s="1"/>
      <c r="C13" s="1"/>
      <c r="D13" s="1"/>
      <c r="E13" s="1"/>
      <c r="F13" s="1"/>
      <c r="G13" s="1"/>
      <c r="H13" s="1"/>
      <c r="I13" s="1"/>
      <c r="J13" s="1"/>
    </row>
    <row r="14" spans="1:10" ht="15.75" customHeight="1">
      <c r="A14" s="1"/>
      <c r="B14" s="1"/>
      <c r="C14" s="1"/>
      <c r="D14" s="1"/>
      <c r="E14" s="1"/>
      <c r="F14" s="1"/>
      <c r="G14" s="1"/>
      <c r="H14" s="1"/>
      <c r="I14" s="1"/>
      <c r="J14" s="1"/>
    </row>
    <row r="15" spans="1:10" ht="15.75" customHeight="1">
      <c r="A15" s="1"/>
      <c r="B15" s="1"/>
      <c r="C15" s="1"/>
      <c r="D15" s="1"/>
      <c r="E15" s="1"/>
      <c r="F15" s="1"/>
      <c r="G15" s="1"/>
      <c r="H15" s="1"/>
      <c r="I15" s="1"/>
      <c r="J15" s="1"/>
    </row>
    <row r="16" spans="1:10"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Survey</vt:lpstr>
      <vt:lpstr>Sheet1</vt:lpstr>
      <vt:lpstr>Mental</vt:lpstr>
      <vt:lpstr>14-Day Progression</vt:lpstr>
      <vt:lpstr>28-Day Progression</vt:lpstr>
      <vt:lpstr>Schedule (2)</vt:lpstr>
      <vt:lpstr>EE</vt:lpstr>
      <vt:lpstr>Mental!Print_Area</vt:lpstr>
      <vt:lpstr>Survey!Print_Area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Brewster</dc:creator>
  <cp:lastModifiedBy>Microsoft Office User</cp:lastModifiedBy>
  <dcterms:created xsi:type="dcterms:W3CDTF">2013-10-07T19:41:37Z</dcterms:created>
  <dcterms:modified xsi:type="dcterms:W3CDTF">2023-09-07T20:26:20Z</dcterms:modified>
</cp:coreProperties>
</file>